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280" windowHeight="5592" tabRatio="864" firstSheet="6" activeTab="12"/>
  </bookViews>
  <sheets>
    <sheet name="приложение 1" sheetId="1" r:id="rId1"/>
    <sheet name="приложение 2" sheetId="2" r:id="rId2"/>
    <sheet name="Прил.5" sheetId="3" r:id="rId3"/>
    <sheet name="приложение 7" sheetId="4" r:id="rId4"/>
    <sheet name="приложение 8" sheetId="5" r:id="rId5"/>
    <sheet name="приложение 6" sheetId="6" r:id="rId6"/>
    <sheet name="приложение 11" sheetId="7" r:id="rId7"/>
    <sheet name="приложение 12" sheetId="8" r:id="rId8"/>
    <sheet name="приложение 13" sheetId="9" r:id="rId9"/>
    <sheet name="приложение 14" sheetId="10" r:id="rId10"/>
    <sheet name="приложение 15" sheetId="11" r:id="rId11"/>
    <sheet name="приложение 16" sheetId="12" r:id="rId12"/>
    <sheet name="приложение 17" sheetId="13" r:id="rId13"/>
    <sheet name="приложение 9" sheetId="14" r:id="rId14"/>
    <sheet name="приложение 10" sheetId="15" r:id="rId15"/>
  </sheets>
  <definedNames>
    <definedName name="_xlfn.UNICODE" hidden="1">#NAME?</definedName>
    <definedName name="_xlnm.Print_Area" localSheetId="2">'Прил.5'!$A$1:$D$52</definedName>
    <definedName name="_xlnm.Print_Area" localSheetId="0">'приложение 1'!$A$1:$C$73</definedName>
    <definedName name="_xlnm.Print_Area" localSheetId="3">'приложение 7'!$A$1:$F$144</definedName>
  </definedNames>
  <calcPr fullCalcOnLoad="1"/>
</workbook>
</file>

<file path=xl/sharedStrings.xml><?xml version="1.0" encoding="utf-8"?>
<sst xmlns="http://schemas.openxmlformats.org/spreadsheetml/2006/main" count="2948" uniqueCount="429">
  <si>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</si>
  <si>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</si>
  <si>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</si>
  <si>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Коммунальное хозяйство</t>
  </si>
  <si>
    <t>Социальная политика</t>
  </si>
  <si>
    <t>тыс.руб.</t>
  </si>
  <si>
    <t>Межбюджетные трансферты</t>
  </si>
  <si>
    <t>Наименование</t>
  </si>
  <si>
    <t>Прочие неналоговые доходы бюджетов поселений</t>
  </si>
  <si>
    <t>Наименование группы, подгруппы, статьи и подстатьи доходов</t>
  </si>
  <si>
    <t>Код дохода бюджетной классификации</t>
  </si>
  <si>
    <t>Налог на доходы физических лиц</t>
  </si>
  <si>
    <t>ИТОГО ДОХОДОВ</t>
  </si>
  <si>
    <t>Резервные фонды</t>
  </si>
  <si>
    <t>Налог на имущество физических лиц</t>
  </si>
  <si>
    <t>Земельный налог</t>
  </si>
  <si>
    <t>Национальная экономика</t>
  </si>
  <si>
    <t>Транспорт</t>
  </si>
  <si>
    <t>Благоустройство</t>
  </si>
  <si>
    <t>Жилищное хозяйство</t>
  </si>
  <si>
    <t>Дотации на выравнивание бюджетной обеспеченности</t>
  </si>
  <si>
    <t>Автомобильный транспорт</t>
  </si>
  <si>
    <t>Доходы от продажи земельных участков, государственная собственность на которые не разграничена</t>
  </si>
  <si>
    <t xml:space="preserve">Культура </t>
  </si>
  <si>
    <t>Сумма</t>
  </si>
  <si>
    <t>Пенсионное обеспечение</t>
  </si>
  <si>
    <t>в том числе:</t>
  </si>
  <si>
    <t>Единый сельскохозяйственный налог</t>
  </si>
  <si>
    <t>Субвенции от других бюджетов бюджетной системы РФ</t>
  </si>
  <si>
    <t>1 16 00000 00 0000 140</t>
  </si>
  <si>
    <t>Штрафы, санкции, возмещение ущерба</t>
  </si>
  <si>
    <t>Общеэкономические вопросы</t>
  </si>
  <si>
    <t>Обеспечение проведения выборов и референдумов</t>
  </si>
  <si>
    <t>Физическая культура и спорт</t>
  </si>
  <si>
    <t>Физическая культура</t>
  </si>
  <si>
    <t>Другие вопросы в области национальной безопасности и правоохранительной деятельности</t>
  </si>
  <si>
    <t>Дорожное хозяйство (дорожные фонды)</t>
  </si>
  <si>
    <t>Прочие неналоговые доходы</t>
  </si>
  <si>
    <t>1 17 00000 00 0000 180</t>
  </si>
  <si>
    <t>1 17 05000 00 0000 180</t>
  </si>
  <si>
    <t>ВР</t>
  </si>
  <si>
    <t>НАЛОГОВЫЕ И НЕНАЛОГОВЫЕ ДОХОДЫ</t>
  </si>
  <si>
    <t>НАЛОГИ НА ПРИБЫЛЬ,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</si>
  <si>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</si>
  <si>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 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</si>
  <si>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 228 Налогового кодекса Российской Федерации</t>
  </si>
  <si>
    <t>НАЛОГИ НА ТОВАРЫ (РАБОТЫ, УСЛУГИ), РЕАЛИЗУЕМЫЕ НА ТЕРРИТОРИИ РФ</t>
  </si>
  <si>
    <t>Акцизы по подакцизным товарам (продукции), производимым на территории РФ</t>
  </si>
  <si>
    <t>НАЛОГИ НА ИМУЩЕСТВО</t>
  </si>
  <si>
    <t>НАЛОГИ НА СОВОКУПНЫЙ  ДОХОД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</si>
  <si>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</si>
  <si>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</si>
  <si>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</si>
  <si>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</si>
  <si>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</si>
  <si>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Доходы от возмещения ущерба при возникновении страховых случаев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</si>
  <si>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</si>
  <si>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Прочие поступления от денежных взысканий (штрафов) и иных сумм в возмещение ущерба</t>
  </si>
  <si>
    <t>БЕЗВОЗМЕЗДНЫЕ  ПОСТУПЛЕНИЯ</t>
  </si>
  <si>
    <t>БЕЗВОЗМЕЗДНЫЕ  ПОСТУПЛЕНИЯ ОТ ДРУГИХ БЮДЖЕТОВ БЮДЖЕТНОЙ СИСТЕМЫ РФ</t>
  </si>
  <si>
    <t>1 16 23000 00 0000 140</t>
  </si>
  <si>
    <t>1 16 23051 10 0000 140</t>
  </si>
  <si>
    <t>1 16 90000 00 0000 140</t>
  </si>
  <si>
    <t>0104</t>
  </si>
  <si>
    <t>0310</t>
  </si>
  <si>
    <t>0314</t>
  </si>
  <si>
    <t>0503</t>
  </si>
  <si>
    <t>0801</t>
  </si>
  <si>
    <t>Доплаты к пенсиям муниципальных служащих</t>
  </si>
  <si>
    <t>1101</t>
  </si>
  <si>
    <t>Рз</t>
  </si>
  <si>
    <t>Пз</t>
  </si>
  <si>
    <t>01</t>
  </si>
  <si>
    <t>02</t>
  </si>
  <si>
    <t>03</t>
  </si>
  <si>
    <t>Функционирование Правительства РФ, высших органов исполнительной власти субъектов РФ, местных администраций</t>
  </si>
  <si>
    <t>04</t>
  </si>
  <si>
    <t>07</t>
  </si>
  <si>
    <t>11</t>
  </si>
  <si>
    <t>09</t>
  </si>
  <si>
    <t>14</t>
  </si>
  <si>
    <t>05</t>
  </si>
  <si>
    <t>08</t>
  </si>
  <si>
    <t>10</t>
  </si>
  <si>
    <t>Другие вопросы в области социальной политики</t>
  </si>
  <si>
    <t>06</t>
  </si>
  <si>
    <t>ВСЕГО РАСХОДОВ</t>
  </si>
  <si>
    <t>№ п/п</t>
  </si>
  <si>
    <t>Наименование муниципальной программы</t>
  </si>
  <si>
    <t>Бюджетная классификация</t>
  </si>
  <si>
    <t>РзПз</t>
  </si>
  <si>
    <t>ЦСР</t>
  </si>
  <si>
    <t>Итого:</t>
  </si>
  <si>
    <t>Другие общегосударственные вопросы</t>
  </si>
  <si>
    <t>13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</si>
  <si>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НК РФ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</si>
  <si>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</si>
  <si>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</si>
  <si>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</si>
  <si>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</si>
  <si>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</si>
  <si>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 поселений</t>
  </si>
  <si>
    <t>Земельный налог с физических лиц, обладающих земельным участком, расположенным в границах  городских 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</si>
  <si>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</si>
  <si>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Прочие доходы от оказания платных услуг (работ) получателями средств бюджетов городских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</si>
  <si>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</si>
  <si>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</si>
  <si>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1 16 90050 13 0000 140</t>
  </si>
  <si>
    <t>1 17 05050 13 0000 180</t>
  </si>
  <si>
    <t>Субвенции бюджетам городских поселений на выполнение передаваемых полномочий субъектов РФ</t>
  </si>
  <si>
    <t>Прочие субсидии бюджетам городских поселений</t>
  </si>
  <si>
    <t>Другие вопросы в области жилищно-коммунального хозяйства</t>
  </si>
  <si>
    <t>Функционирование высшего должностного лица субъекта РФ и муниципального образования</t>
  </si>
  <si>
    <t>200</t>
  </si>
  <si>
    <t xml:space="preserve">Культура, кинематография </t>
  </si>
  <si>
    <t>Прочие межбюджетные трансферты общего характера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</si>
  <si>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</si>
  <si>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Межбюджетные трансферты общего характера бюджетам бюджетной системы РФ</t>
  </si>
  <si>
    <t>Доходы от продажи земельных участков, находящихся в государственной и муниципальной собственности</t>
  </si>
  <si>
    <t>Дотации бюджетам бюджетной системы РФ</t>
  </si>
  <si>
    <t>2 02 15001 00 0000 150</t>
  </si>
  <si>
    <t>2 02 15001 13 0000 150</t>
  </si>
  <si>
    <t>Субсидии бюджетам бюджетной системы РФ (межбюджетные субсидии)</t>
  </si>
  <si>
    <t>Прочие межбюджетные трансферты</t>
  </si>
  <si>
    <t>Прочие межбюджетные трансферты, передаваемые бюджетам городских поселений</t>
  </si>
  <si>
    <t>Образование</t>
  </si>
  <si>
    <t>Прочие доходы от компенсации затрат бюджетов городских поселений</t>
  </si>
  <si>
    <t>Дотации бюджетам городских поселений на выравнивание бюджетной обеспеченности из областного бюджета</t>
  </si>
  <si>
    <t>Дотации на выравнивание бюджетной обеспеченности из бюджетов муниципальных районов,городских округов с внутригородским делением</t>
  </si>
  <si>
    <t>Дотации бюджетам городских поселений на выравнивание бюджетной обеспеченности из бюджетов муниципальных районов</t>
  </si>
  <si>
    <t>Субсидии бюджетам городских поселений на реализацию программ формирования современной городской среды</t>
  </si>
  <si>
    <t>Защита населения и территории от чрезвычайных ситуаций природного и техногенного характера, пожарная безопасность</t>
  </si>
  <si>
    <t>Защита населения и территории от последствий чрезвычайных ситуаций природного и техногенного характера, пожарная безопасность</t>
  </si>
  <si>
    <t>Доходы бюджета-ИТОГО</t>
  </si>
  <si>
    <t>Х</t>
  </si>
  <si>
    <t>000 1 00 00000 00 0000 000</t>
  </si>
  <si>
    <t>182 1 01 00000 00 0000 000</t>
  </si>
  <si>
    <t>182 1 01 02000 01 0000 110</t>
  </si>
  <si>
    <t>182 1 01 02010 01 0000 110</t>
  </si>
  <si>
    <t>182 1 01 02020 01 0000 110</t>
  </si>
  <si>
    <t>182 1 01 02030 01 0000 110</t>
  </si>
  <si>
    <t>182 1 01 02040 01 0000 110</t>
  </si>
  <si>
    <t>100 1 03 00000 01 0000 110</t>
  </si>
  <si>
    <t>100 1 03 02000 01 0000 110</t>
  </si>
  <si>
    <t>100 1 03 02230 01 0000 110</t>
  </si>
  <si>
    <t>100 1 03 02240 01 0000 110</t>
  </si>
  <si>
    <t>100 1 03 02250 01 0000 110</t>
  </si>
  <si>
    <t>100 1 03 02260 01 0000 110</t>
  </si>
  <si>
    <t>182 1 05 00000 00 0000 110</t>
  </si>
  <si>
    <t>182 1 05 03010 01 1000 110</t>
  </si>
  <si>
    <t>182 1 06 00000 00 0000 000</t>
  </si>
  <si>
    <t>182 1 06 01000 00 0000 110</t>
  </si>
  <si>
    <t>182 1 06 01030 13 0000 110</t>
  </si>
  <si>
    <t>182 1 06 06000 00 0000 110</t>
  </si>
  <si>
    <t>182 1 06 06033 13 0000 110</t>
  </si>
  <si>
    <t>182 1 06 06043 13 0000 110</t>
  </si>
  <si>
    <t>917 1 11 00000 00 0000 000</t>
  </si>
  <si>
    <t>917 1 11 05000 00 0000 120</t>
  </si>
  <si>
    <t>917 1 11 05010 00 0000 120</t>
  </si>
  <si>
    <t>917 1 11 05013 13 0000 120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</si>
  <si>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</si>
  <si>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917 1 11 09045 13 0000 120</t>
  </si>
  <si>
    <t>917 1 13 00000 00 0000 000</t>
  </si>
  <si>
    <t>917 1 13 01995 13 0000 130</t>
  </si>
  <si>
    <t>917 1 13 02065 13 0000 130</t>
  </si>
  <si>
    <t>917 1 13 02995 13 0000 130</t>
  </si>
  <si>
    <t xml:space="preserve"> Доходы, поступающие в порядке возмещения расходов, понесенных в связи с эксплуатацией имущества городских поселений</t>
  </si>
  <si>
    <t>917 1 14 00000 00 0000 000</t>
  </si>
  <si>
    <t>917 1 14 06000 00 0000 430</t>
  </si>
  <si>
    <t>917 1 14 06010 00 0000 430</t>
  </si>
  <si>
    <t xml:space="preserve"> 917 1 14 06013 13 0000 430</t>
  </si>
  <si>
    <t>917 2 00 00000 00 0000 000</t>
  </si>
  <si>
    <t>917 2 02 00000 00 0000 000</t>
  </si>
  <si>
    <t>917 2 02 10000 00 0000 150</t>
  </si>
  <si>
    <t>917 2 02 16001 13 0000 150</t>
  </si>
  <si>
    <t>917 2 0230024 13 0000 150</t>
  </si>
  <si>
    <t>Субвенция бюджетам городских поселений на осуществление первичного воинского учета, где отсутствуют военные комиссариаты</t>
  </si>
  <si>
    <t>917 2 0235118 13 0000 150</t>
  </si>
  <si>
    <t>917 2 02 02000 00 0000 150</t>
  </si>
  <si>
    <t>917 2 02 25555 13 0000 150</t>
  </si>
  <si>
    <t>917 2 02 29999 13 0000 150</t>
  </si>
  <si>
    <t>917 2 02 40000 00 0000 150</t>
  </si>
  <si>
    <t>917 2 02 49999 13 0000 150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</si>
  <si>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</si>
  <si>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917 2 02 40014 13 0000 150</t>
  </si>
  <si>
    <t>917 2 02 16001 00 0000 150</t>
  </si>
  <si>
    <t>917 2 02 03000 00 0000 150</t>
  </si>
  <si>
    <t>Пр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</si>
  <si>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</si>
  <si>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высшего должностного лица местного самоуправления</t>
  </si>
  <si>
    <t>Глава муниципального образования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</si>
  <si>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</si>
  <si>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</si>
  <si>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</si>
  <si>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Председатель представительного органа муниципального образования</t>
  </si>
  <si>
    <t>Иные выплаты персоналу государственных (муниципальных) органов, за исключением фонда оплаты труда</t>
  </si>
  <si>
    <t>Закупка товаров, работ и услуг в сфере информационно-коммуникационных технологий</t>
  </si>
  <si>
    <t>Прочая закупка товаров, работ и услуг для обеспечения государственных(муниципальных) нужд</t>
  </si>
  <si>
    <t>Уплата прочих налогов, сборов</t>
  </si>
  <si>
    <t>Уплата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</si>
  <si>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</si>
  <si>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Центральный аппарат </t>
  </si>
  <si>
    <t xml:space="preserve">Закупка товаров, работ и услуг в сфере информационно-коммуникационных технологий </t>
  </si>
  <si>
    <t>Прочая закупка товаров, работ и услуг для обеспечения государственных (муниципальных) нужд</t>
  </si>
  <si>
    <t>Закупка энергетических ресурсов</t>
  </si>
  <si>
    <t>Исполнение судебных актов РФ и мировых соглашений по возмещению вреда</t>
  </si>
  <si>
    <t>Уплата налога на имущество организаций и земельного налога</t>
  </si>
  <si>
    <t>Целевая программа «Энергосбережения и повышения энергетической эффективности»</t>
  </si>
  <si>
    <t>Проведение выборов депутатов муниципального образования</t>
  </si>
  <si>
    <t>Специальные расходы</t>
  </si>
  <si>
    <t xml:space="preserve">Резервные фонды </t>
  </si>
  <si>
    <t>Резервные фонды муниципального образования</t>
  </si>
  <si>
    <t>Резервные средства</t>
  </si>
  <si>
    <t>Национальная оборона</t>
  </si>
  <si>
    <t>Мобилизационная и вневойсковая подготовка</t>
  </si>
  <si>
    <t>Субвенция на осуществление воинского учета, где отсутствуют военкоматы</t>
  </si>
  <si>
    <t>Иные выплаты персоналу государственных (муниципальных)органов, за исключением фонда оплаты труда</t>
  </si>
  <si>
    <t>Гражданская оборона</t>
  </si>
  <si>
    <t>Закупка товаров, работ и услуг для обеспечения государственных (муниципальных) нужд</t>
  </si>
  <si>
    <t>Долгосрочная муниципальная целевая программа «Об обеспечении первичных мер пожарной безопасности на территории Качугского городского поселения на 2021-2023 гг.»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</si>
  <si>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</si>
  <si>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Муниципальная программа «Поддержка социально ориентированных некоммерческих организаций в Качугском городском поселении</t>
  </si>
  <si>
    <t>Осуществление отдельных областных государственных полномочий в сфере водоснабжения и водоотведения</t>
  </si>
  <si>
    <t>Отдельные мероприятия в области автомобильного транспорта</t>
  </si>
  <si>
    <t>Программа "Комплексного развития транспортной инфраструктуры"</t>
  </si>
  <si>
    <t>Реализация мероприятий перечня проектов народных инициатив</t>
  </si>
  <si>
    <t>Прочая закупка товаров, работ и услуг</t>
  </si>
  <si>
    <t>Субсидии местным бюджетам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собственности, а также мероприятий по модернизации систем коммунальной инфраструктуры, которые находятся или будут находиться в муниципальной собственности</t>
  </si>
  <si>
    <t>Программа "Модернизация объектов коммунальной инфраструктуры"</t>
  </si>
  <si>
    <t>Целевая программа «Комплексного развития систем коммунальной инфраструктуры на 2013-2032г»</t>
  </si>
  <si>
    <t>Уличное освещение</t>
  </si>
  <si>
    <t>Прочие мероприятия по благоустройству</t>
  </si>
  <si>
    <t>Муниципальная программа «Формирование современной городской среды»</t>
  </si>
  <si>
    <t>Программа "Энергосбережения и повышения энергетической эффективности"</t>
  </si>
  <si>
    <t xml:space="preserve">Целевая программа «Комплексного развития систем коммунальной инфраструктуры»  </t>
  </si>
  <si>
    <t>Капитальный ремонт муниципального жил.фонда.</t>
  </si>
  <si>
    <t xml:space="preserve">Охрана окружающей среды </t>
  </si>
  <si>
    <t>Другие вопросы в области охраны окружающей среды</t>
  </si>
  <si>
    <t>МП «Развитие молодежной политики на территории Качугского муниципального образования, городское поселение»</t>
  </si>
  <si>
    <t>Культура, кинематография</t>
  </si>
  <si>
    <t>Культура</t>
  </si>
  <si>
    <t>Программа "Развитие культуры на территории Качугского городского поселения"</t>
  </si>
  <si>
    <t>Доплата к пенсиям, дополнительное пенсионное обеспечение</t>
  </si>
  <si>
    <t>Иные пенсии, социальные доплаты к пенсиям</t>
  </si>
  <si>
    <t>Мероприятия в области социальной политики</t>
  </si>
  <si>
    <t>МП «Развитие физической культуры и спорта в Качугском муниципальном образовании, городское поселение»</t>
  </si>
  <si>
    <t>Обслуживание государственного и муниципального долга</t>
  </si>
  <si>
    <t>Обслуживание муниципального долга</t>
  </si>
  <si>
    <t>Иные межбюджетные трансферты</t>
  </si>
  <si>
    <t>ВСЕГО</t>
  </si>
  <si>
    <t>0020000000</t>
  </si>
  <si>
    <t>0020300000</t>
  </si>
  <si>
    <t>121</t>
  </si>
  <si>
    <t>129</t>
  </si>
  <si>
    <t>0021100000</t>
  </si>
  <si>
    <t>122</t>
  </si>
  <si>
    <t>242</t>
  </si>
  <si>
    <t>244</t>
  </si>
  <si>
    <t>852</t>
  </si>
  <si>
    <t>853</t>
  </si>
  <si>
    <t>0020400000</t>
  </si>
  <si>
    <t>247</t>
  </si>
  <si>
    <t>831</t>
  </si>
  <si>
    <t>851</t>
  </si>
  <si>
    <t>7950200000</t>
  </si>
  <si>
    <t>0020000200</t>
  </si>
  <si>
    <t>880</t>
  </si>
  <si>
    <t>0700000000</t>
  </si>
  <si>
    <t>0700500000</t>
  </si>
  <si>
    <t>870</t>
  </si>
  <si>
    <t>90A0173150</t>
  </si>
  <si>
    <t>0900200000</t>
  </si>
  <si>
    <t>90A0151180</t>
  </si>
  <si>
    <t xml:space="preserve">03 </t>
  </si>
  <si>
    <t>2180100000</t>
  </si>
  <si>
    <t>7951400000</t>
  </si>
  <si>
    <t>7905140000</t>
  </si>
  <si>
    <t>6130173110</t>
  </si>
  <si>
    <t>3030000000</t>
  </si>
  <si>
    <t>3030200000</t>
  </si>
  <si>
    <t>7951200000</t>
  </si>
  <si>
    <t>31500S2370</t>
  </si>
  <si>
    <t>3500200000</t>
  </si>
  <si>
    <t>61401S2200</t>
  </si>
  <si>
    <t>7950500000</t>
  </si>
  <si>
    <t>7950900000</t>
  </si>
  <si>
    <t>6000100000</t>
  </si>
  <si>
    <t>6000500000</t>
  </si>
  <si>
    <t>721F2L5551</t>
  </si>
  <si>
    <t>65201S2971</t>
  </si>
  <si>
    <t>7950700000</t>
  </si>
  <si>
    <t>7951000000</t>
  </si>
  <si>
    <t>4910000000</t>
  </si>
  <si>
    <t>4910100000</t>
  </si>
  <si>
    <t>312</t>
  </si>
  <si>
    <t>5140100000</t>
  </si>
  <si>
    <t>360</t>
  </si>
  <si>
    <t>7951300000</t>
  </si>
  <si>
    <t>7950600000</t>
  </si>
  <si>
    <t>650300000</t>
  </si>
  <si>
    <t>730</t>
  </si>
  <si>
    <t>5210600000</t>
  </si>
  <si>
    <t>540</t>
  </si>
  <si>
    <t>Отдельные мероприятия в области дорожного хозяйства</t>
  </si>
  <si>
    <t>3150003000</t>
  </si>
  <si>
    <t>Муниципальная программа «Поддержка социально ориентированных некоммерческих организаций в Качугском городском поселении на 2020-2024  годы»</t>
  </si>
  <si>
    <t>ГРБС</t>
  </si>
  <si>
    <t>Молодежная политика и оздоровление детей</t>
  </si>
  <si>
    <t>Мин</t>
  </si>
  <si>
    <t>917</t>
  </si>
  <si>
    <t>Целевая программа «Комплексного развития транспортной инфраструктуры Качугского муниципального образования, городское поселение на 2018-2032 годы»</t>
  </si>
  <si>
    <t>Целевая программа «Модернизация объектов коммунальной инфраструктуры»</t>
  </si>
  <si>
    <t>Целевая программа «Молодежная политика»</t>
  </si>
  <si>
    <t>Муниципальная программа «Развитие культуры в Качугском муниципальном образовании, городское поселение»</t>
  </si>
  <si>
    <t>Муниципальная программа «Развитие физической культуры и спорта в Качугском муниципальном образовании, городское поселение»</t>
  </si>
  <si>
    <t>Целевая программа «Энергосбережения и повышения энергетической эффективности на 2016-2020 годы»</t>
  </si>
  <si>
    <t>Долгосрочная муниципальная целевая программа "Об обеспечении первичных мер пожарной безопасности на территории Качугского городского поселения на 2021-2023 годы"</t>
  </si>
  <si>
    <t>0409</t>
  </si>
  <si>
    <t>0502</t>
  </si>
  <si>
    <t>0605</t>
  </si>
  <si>
    <t>0707</t>
  </si>
  <si>
    <t>6</t>
  </si>
  <si>
    <t>7</t>
  </si>
  <si>
    <t>8</t>
  </si>
  <si>
    <t>9</t>
  </si>
  <si>
    <t>1006</t>
  </si>
  <si>
    <t>Муниципальная программа «Поддержка социально ориентированных некоммерческих организаций в Качугском городском поселении»</t>
  </si>
  <si>
    <t>2024 год</t>
  </si>
  <si>
    <t>2025 год</t>
  </si>
  <si>
    <t>2023 год</t>
  </si>
  <si>
    <t>Инициативные платежи</t>
  </si>
  <si>
    <t>917 1 1715030 13 0000 150</t>
  </si>
  <si>
    <t>917 1 17 15000 00 0000 150</t>
  </si>
  <si>
    <t>917 1 17 00000 00 0000 150</t>
  </si>
  <si>
    <t>Инициативные платежи, зачисляемые в бюджеты городских поселений</t>
  </si>
  <si>
    <t>Реализация мероприятий перечня инициативных проектов</t>
  </si>
  <si>
    <t>31500S2380</t>
  </si>
  <si>
    <t>2024 г.</t>
  </si>
  <si>
    <t>2025 г.</t>
  </si>
  <si>
    <t>Субсидии местным бюджетам в целях софинансирования мероприятий по созданию мест (площадок) накопления твердых коммунальных отходов</t>
  </si>
  <si>
    <t>Проведение мероприятий для детей и молодежи</t>
  </si>
  <si>
    <t>4310001000</t>
  </si>
  <si>
    <t>4500000000</t>
  </si>
  <si>
    <t>Другие вопросы в области культыры</t>
  </si>
  <si>
    <t>Физкультурно-оздоровительная работа и спортивные мероприятия</t>
  </si>
  <si>
    <t>5129700000</t>
  </si>
  <si>
    <t>Сумма 2024 г</t>
  </si>
  <si>
    <t>Сумма 2025 г</t>
  </si>
  <si>
    <t>Перечень муниципальных целевых программ, предусмотренных к финансированию за счет средств местного бюджета на плановый период 2024-2025 годы</t>
  </si>
  <si>
    <t>Источники внутреннего финансирования дефицита бюджета</t>
  </si>
  <si>
    <t>917 01 00 00 00 00 0000 000</t>
  </si>
  <si>
    <t>Кредиты кредитных организаций в валюте Российской Федерации</t>
  </si>
  <si>
    <t>917 01 02 00 00 00 0000 000</t>
  </si>
  <si>
    <t>Привлечение кредитов от кредитных организаций в валюте Российской Федерации</t>
  </si>
  <si>
    <t>917 01 02 00 00 00 0000 700</t>
  </si>
  <si>
    <t>Привлечение кредитов от кредитных организаций бюджетами  городских поселений в валюте Российской Федерации</t>
  </si>
  <si>
    <t>917 01 02 00 00 13 0000 710</t>
  </si>
  <si>
    <t>Погашение кредитов, предоставленных кредитными организациями в валюте Российской Федерации</t>
  </si>
  <si>
    <t>917 01 02 00 00 00 0000 800</t>
  </si>
  <si>
    <t>917 01 02 00 00 13 0000 810</t>
  </si>
  <si>
    <t>917 01 03 01 00 00 0000 000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</si>
  <si>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</si>
  <si>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917 01 03 01 00 00 0000 700</t>
  </si>
  <si>
    <t>Привлечение кредитов из других бюджетов бюджетной системы Российской Федерации бюджетами городских поселений Российской Федерации в валюте Российской Федерации</t>
  </si>
  <si>
    <t>917 01 03 01 00 13 0000 710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</si>
  <si>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</si>
  <si>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917 01 03 01 00 00 0000 800</t>
  </si>
  <si>
    <t>Наименование  показателя</t>
  </si>
  <si>
    <t>Код дохода по КД</t>
  </si>
  <si>
    <t>тыс. руб.</t>
  </si>
  <si>
    <t>Уменьшение остатков средств бюджетов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</si>
  <si>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</si>
  <si>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</si>
  <si>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</si>
  <si>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</si>
  <si>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городских поселений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</si>
  <si>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</si>
  <si>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</si>
  <si>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поселений</t>
  </si>
  <si>
    <t>Иные источники внутреннего финансирования дефицитов бюджетов</t>
  </si>
  <si>
    <t>917 01 03 01 00 13 0000 810</t>
  </si>
  <si>
    <t>917 01 05 00 00 00 0000 000</t>
  </si>
  <si>
    <t>917 01 05 00 00 00 0000 500</t>
  </si>
  <si>
    <t>917 01 05 02 00 00 0000 500</t>
  </si>
  <si>
    <t>917 01 05 02 01 00 0000 510</t>
  </si>
  <si>
    <t>917 01 05 02 01 13 0000 510</t>
  </si>
  <si>
    <t>917 01 05 00 00 00 0000 600</t>
  </si>
  <si>
    <t>917 01 05 02 00 00 0000 600</t>
  </si>
  <si>
    <t>917 01 05 02 01 00 0000 610</t>
  </si>
  <si>
    <t>917 01 05 02 01 13 0000 610</t>
  </si>
  <si>
    <t>917 01 06 00 00 00 0000 000</t>
  </si>
  <si>
    <t xml:space="preserve">Источники внутреннего финансирования
 дефицита бюджета Качугского муниципального образования (городское поселения)             на 2023 год
</t>
  </si>
  <si>
    <t xml:space="preserve">Источники внутреннего финансирования
 дефицита бюджета Качугского муниципального образования (городское поселения)             на 2024 и 2025 годов
</t>
  </si>
  <si>
    <t>Программа муниципальных внутренних заимствований</t>
  </si>
  <si>
    <t>(тыс.рублей)</t>
  </si>
  <si>
    <t>Виды долговых обязательств (привлечение/погашение)</t>
  </si>
  <si>
    <t>Объем заимствований, всего</t>
  </si>
  <si>
    <t>Кредиты, полученные от кредитных организаций Российской Федерации</t>
  </si>
  <si>
    <t>объем привлечения</t>
  </si>
  <si>
    <t>объем погашения</t>
  </si>
  <si>
    <t>предельные сроки погашения долговых обязательств, возникших при осуществлении заимствований в соответствующем финансовом году</t>
  </si>
  <si>
    <t>до 3 лет</t>
  </si>
  <si>
    <t>Верхний предел муниципального долга</t>
  </si>
  <si>
    <t>на 01.01.2024 г.</t>
  </si>
  <si>
    <t>на 01.01.2025 г.</t>
  </si>
  <si>
    <t>на 01.01.2026 г.</t>
  </si>
  <si>
    <t>Субвенция из бюджета Качугского муниципального образования (городское поселение) на реализацию соглашений с органами местного самоуправления муниципального района «Качугский район» о передаче им осуществления части полномочий органов местного самоуправления Качугского городского поселения на 2023 год</t>
  </si>
  <si>
    <t xml:space="preserve">            </t>
  </si>
  <si>
    <t xml:space="preserve"> </t>
  </si>
  <si>
    <t>Наименование передаваемого полномочия</t>
  </si>
  <si>
    <t>(тыс. рублей)</t>
  </si>
  <si>
    <t>Основание</t>
  </si>
  <si>
    <t>1.</t>
  </si>
  <si>
    <t>Осуществление внешнего муниципального финансового контроля</t>
  </si>
  <si>
    <t>Соглашение о передаче полномочий №4 от 27.12.2013 г.</t>
  </si>
  <si>
    <t>2.</t>
  </si>
  <si>
    <t>Соглашение о передаче полномочий</t>
  </si>
  <si>
    <t>3.</t>
  </si>
  <si>
    <t>ИТОГО</t>
  </si>
  <si>
    <t>Субвенция из бюджета Качугского муниципального образования (городское поселение) на реализацию соглашений с органами местного самоуправления муниципального района «Качугский район» о передаче им осуществления части полномочий органов местного самоуправления Качугского городского поселения на плановый период 2024-2025 годов</t>
  </si>
  <si>
    <t xml:space="preserve"> сумма 2024 год</t>
  </si>
  <si>
    <t xml:space="preserve"> сумма 2025 год</t>
  </si>
  <si>
    <t>Качугского муниципального образования, городского поселения на 2023 год и на плановый период 2024 и 2025 годов</t>
  </si>
  <si>
    <t>Перечень муниципальных целевых программ, предусмотренных к финансированию за счет средств местного бюджета на 2023 год</t>
  </si>
  <si>
    <r>
      <t>Погашение бюджетами городских поселений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кредитов от кредитных организаций в валюте Российской Федерации</t>
    </r>
  </si>
  <si>
    <r>
      <t>Бюджетные кредиты из других бюджетов бюджетной системы Российской Федерации</t>
    </r>
    <r>
      <rPr>
        <b/>
        <sz val="9"/>
        <color indexed="10"/>
        <rFont val="Arial"/>
        <family val="2"/>
      </rPr>
      <t xml:space="preserve"> </t>
    </r>
  </si>
  <si>
    <r>
      <t>Погашение бюджетами городских поселений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Российской Федерации кредитов из других бюджетов бюджетной системы Российской Федерации в валюте Российской Федерации</t>
    </r>
  </si>
  <si>
    <r>
      <t xml:space="preserve">Содержание и организацию деятельности </t>
    </r>
    <r>
      <rPr>
        <sz val="9"/>
        <color indexed="63"/>
        <rFont val="Arial"/>
        <family val="2"/>
      </rPr>
      <t>единой дежурно-диспетчерской службы</t>
    </r>
    <r>
      <rPr>
        <sz val="9"/>
        <rFont val="Arial"/>
        <family val="2"/>
      </rPr>
      <t xml:space="preserve"> </t>
    </r>
  </si>
  <si>
    <r>
      <t xml:space="preserve">Обслуживание </t>
    </r>
    <r>
      <rPr>
        <sz val="9"/>
        <color indexed="63"/>
        <rFont val="Arial"/>
        <family val="2"/>
      </rPr>
      <t>оконечного оборудования системы-112</t>
    </r>
    <r>
      <rPr>
        <sz val="9"/>
        <rFont val="Arial"/>
        <family val="2"/>
      </rPr>
      <t xml:space="preserve">.   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</si>
</sst>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0000"/>
    <numFmt numFmtId="175" formatCode="#,##0.0"/>
    <numFmt numFmtId="176" formatCode="#,##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"/>
    <numFmt numFmtId="182" formatCode="#,##0.00_ ;[Red]\-#,##0.00\ "/>
    <numFmt numFmtId="183" formatCode="[$-FC19]d\ mmmm\ yyyy\ &quot;г.&quot;"/>
  </numFmts>
  <fonts count="78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2"/>
    </font>
    <font>
      <sz val="12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b/>
      <sz val="8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Courier New"/>
      <family val="3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9"/>
      <color indexed="63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 Cyr"/>
      <family val="0"/>
    </font>
    <font>
      <b/>
      <sz val="14"/>
      <color indexed="8"/>
      <name val="Calibri"/>
      <family val="0"/>
    </font>
    <font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/>
    </xf>
    <xf numFmtId="49" fontId="0" fillId="33" borderId="10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0" xfId="0" applyFont="1" applyBorder="1" applyAlignment="1">
      <alignment/>
    </xf>
    <xf numFmtId="181" fontId="2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/>
    </xf>
    <xf numFmtId="175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horizontal="center"/>
    </xf>
    <xf numFmtId="175" fontId="10" fillId="0" borderId="10" xfId="0" applyNumberFormat="1" applyFont="1" applyBorder="1" applyAlignment="1">
      <alignment/>
    </xf>
    <xf numFmtId="0" fontId="11" fillId="0" borderId="10" xfId="0" applyNumberFormat="1" applyFont="1" applyBorder="1" applyAlignment="1">
      <alignment wrapText="1"/>
    </xf>
    <xf numFmtId="49" fontId="11" fillId="0" borderId="10" xfId="0" applyNumberFormat="1" applyFont="1" applyBorder="1" applyAlignment="1">
      <alignment horizontal="center"/>
    </xf>
    <xf numFmtId="175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 wrapText="1"/>
    </xf>
    <xf numFmtId="0" fontId="10" fillId="0" borderId="10" xfId="0" applyNumberFormat="1" applyFont="1" applyBorder="1" applyAlignment="1">
      <alignment wrapText="1"/>
    </xf>
    <xf numFmtId="175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0" fontId="11" fillId="0" borderId="10" xfId="0" applyFont="1" applyBorder="1" applyAlignment="1">
      <alignment horizontal="justify" wrapText="1"/>
    </xf>
    <xf numFmtId="182" fontId="77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181" fontId="2" fillId="0" borderId="10" xfId="0" applyNumberFormat="1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81" fontId="7" fillId="0" borderId="10" xfId="0" applyNumberFormat="1" applyFont="1" applyBorder="1" applyAlignment="1">
      <alignment horizontal="center"/>
    </xf>
    <xf numFmtId="0" fontId="0" fillId="33" borderId="10" xfId="0" applyFont="1" applyFill="1" applyBorder="1" applyAlignment="1">
      <alignment wrapText="1"/>
    </xf>
    <xf numFmtId="181" fontId="0" fillId="0" borderId="10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175" fontId="0" fillId="0" borderId="0" xfId="0" applyNumberFormat="1" applyAlignment="1">
      <alignment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175" fontId="2" fillId="0" borderId="13" xfId="0" applyNumberFormat="1" applyFont="1" applyBorder="1" applyAlignment="1">
      <alignment horizontal="center" vertical="center"/>
    </xf>
    <xf numFmtId="0" fontId="11" fillId="33" borderId="10" xfId="0" applyFont="1" applyFill="1" applyBorder="1" applyAlignment="1">
      <alignment wrapText="1"/>
    </xf>
    <xf numFmtId="0" fontId="11" fillId="33" borderId="10" xfId="0" applyFont="1" applyFill="1" applyBorder="1" applyAlignment="1">
      <alignment horizontal="left" wrapText="1"/>
    </xf>
    <xf numFmtId="0" fontId="11" fillId="33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49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81" fontId="2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181" fontId="0" fillId="33" borderId="10" xfId="0" applyNumberFormat="1" applyFont="1" applyFill="1" applyBorder="1" applyAlignment="1">
      <alignment horizontal="center"/>
    </xf>
    <xf numFmtId="0" fontId="11" fillId="0" borderId="10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33" borderId="0" xfId="0" applyFill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11" fillId="33" borderId="10" xfId="0" applyFont="1" applyFill="1" applyBorder="1" applyAlignment="1">
      <alignment vertical="center" wrapText="1"/>
    </xf>
    <xf numFmtId="181" fontId="2" fillId="33" borderId="10" xfId="0" applyNumberFormat="1" applyFont="1" applyFill="1" applyBorder="1" applyAlignment="1">
      <alignment horizontal="center"/>
    </xf>
    <xf numFmtId="0" fontId="0" fillId="33" borderId="0" xfId="0" applyFill="1" applyAlignment="1">
      <alignment horizontal="right" wrapText="1"/>
    </xf>
    <xf numFmtId="49" fontId="0" fillId="0" borderId="10" xfId="0" applyNumberFormat="1" applyFont="1" applyBorder="1" applyAlignment="1">
      <alignment horizontal="center" vertical="center" wrapText="1"/>
    </xf>
    <xf numFmtId="181" fontId="0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34" borderId="10" xfId="0" applyFont="1" applyFill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34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49" fontId="0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vertical="center"/>
    </xf>
    <xf numFmtId="49" fontId="0" fillId="33" borderId="11" xfId="0" applyNumberFormat="1" applyFont="1" applyFill="1" applyBorder="1" applyAlignment="1">
      <alignment horizontal="center"/>
    </xf>
    <xf numFmtId="49" fontId="0" fillId="33" borderId="11" xfId="0" applyNumberForma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wrapText="1"/>
    </xf>
    <xf numFmtId="0" fontId="11" fillId="33" borderId="10" xfId="0" applyFont="1" applyFill="1" applyBorder="1" applyAlignment="1">
      <alignment horizontal="center" wrapText="1"/>
    </xf>
    <xf numFmtId="0" fontId="11" fillId="33" borderId="10" xfId="0" applyFont="1" applyFill="1" applyBorder="1" applyAlignment="1">
      <alignment horizontal="center" vertical="center" wrapText="1"/>
    </xf>
    <xf numFmtId="181" fontId="0" fillId="33" borderId="0" xfId="0" applyNumberFormat="1" applyFill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horizontal="right"/>
    </xf>
    <xf numFmtId="0" fontId="15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8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19" fillId="0" borderId="0" xfId="0" applyFont="1" applyAlignment="1">
      <alignment/>
    </xf>
    <xf numFmtId="0" fontId="18" fillId="0" borderId="15" xfId="0" applyFont="1" applyBorder="1" applyAlignment="1">
      <alignment/>
    </xf>
    <xf numFmtId="0" fontId="15" fillId="0" borderId="15" xfId="0" applyFont="1" applyBorder="1" applyAlignment="1">
      <alignment/>
    </xf>
    <xf numFmtId="0" fontId="20" fillId="0" borderId="15" xfId="0" applyFont="1" applyBorder="1" applyAlignment="1">
      <alignment/>
    </xf>
    <xf numFmtId="0" fontId="21" fillId="0" borderId="0" xfId="0" applyFont="1" applyAlignment="1">
      <alignment/>
    </xf>
    <xf numFmtId="1" fontId="15" fillId="0" borderId="0" xfId="0" applyNumberFormat="1" applyFont="1" applyAlignment="1">
      <alignment/>
    </xf>
    <xf numFmtId="1" fontId="15" fillId="0" borderId="0" xfId="0" applyNumberFormat="1" applyFont="1" applyAlignment="1">
      <alignment horizontal="center" vertical="center"/>
    </xf>
    <xf numFmtId="0" fontId="22" fillId="0" borderId="0" xfId="0" applyFont="1" applyAlignment="1">
      <alignment/>
    </xf>
    <xf numFmtId="1" fontId="23" fillId="0" borderId="0" xfId="0" applyNumberFormat="1" applyFont="1" applyAlignment="1">
      <alignment/>
    </xf>
    <xf numFmtId="0" fontId="22" fillId="0" borderId="0" xfId="0" applyFont="1" applyAlignment="1">
      <alignment/>
    </xf>
    <xf numFmtId="1" fontId="22" fillId="0" borderId="0" xfId="0" applyNumberFormat="1" applyFont="1" applyAlignment="1">
      <alignment/>
    </xf>
    <xf numFmtId="1" fontId="22" fillId="0" borderId="0" xfId="0" applyNumberFormat="1" applyFont="1" applyAlignment="1">
      <alignment horizontal="center" vertical="center"/>
    </xf>
    <xf numFmtId="0" fontId="14" fillId="0" borderId="0" xfId="0" applyFont="1" applyAlignment="1">
      <alignment/>
    </xf>
    <xf numFmtId="1" fontId="14" fillId="0" borderId="0" xfId="0" applyNumberFormat="1" applyFont="1" applyAlignment="1">
      <alignment/>
    </xf>
    <xf numFmtId="1" fontId="14" fillId="0" borderId="0" xfId="0" applyNumberFormat="1" applyFont="1" applyAlignment="1">
      <alignment horizontal="center" vertical="center"/>
    </xf>
    <xf numFmtId="0" fontId="25" fillId="0" borderId="0" xfId="0" applyFont="1" applyFill="1" applyAlignment="1">
      <alignment horizontal="center" wrapText="1"/>
    </xf>
    <xf numFmtId="0" fontId="26" fillId="0" borderId="0" xfId="0" applyFont="1" applyFill="1" applyAlignment="1">
      <alignment/>
    </xf>
    <xf numFmtId="0" fontId="26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wrapText="1"/>
    </xf>
    <xf numFmtId="175" fontId="25" fillId="0" borderId="10" xfId="0" applyNumberFormat="1" applyFont="1" applyBorder="1" applyAlignment="1">
      <alignment horizontal="center" wrapText="1"/>
    </xf>
    <xf numFmtId="0" fontId="26" fillId="0" borderId="10" xfId="0" applyFont="1" applyFill="1" applyBorder="1" applyAlignment="1">
      <alignment horizontal="center" wrapText="1"/>
    </xf>
    <xf numFmtId="175" fontId="26" fillId="0" borderId="10" xfId="0" applyNumberFormat="1" applyFont="1" applyBorder="1" applyAlignment="1">
      <alignment horizontal="center" wrapText="1"/>
    </xf>
    <xf numFmtId="0" fontId="25" fillId="0" borderId="10" xfId="0" applyFont="1" applyFill="1" applyBorder="1" applyAlignment="1">
      <alignment wrapText="1"/>
    </xf>
    <xf numFmtId="0" fontId="26" fillId="0" borderId="10" xfId="0" applyFont="1" applyFill="1" applyBorder="1" applyAlignment="1">
      <alignment wrapText="1"/>
    </xf>
    <xf numFmtId="0" fontId="26" fillId="0" borderId="10" xfId="0" applyFont="1" applyBorder="1" applyAlignment="1">
      <alignment wrapText="1"/>
    </xf>
    <xf numFmtId="181" fontId="26" fillId="0" borderId="10" xfId="0" applyNumberFormat="1" applyFont="1" applyBorder="1" applyAlignment="1">
      <alignment horizontal="center" vertical="center"/>
    </xf>
    <xf numFmtId="175" fontId="3" fillId="0" borderId="10" xfId="0" applyNumberFormat="1" applyFont="1" applyBorder="1" applyAlignment="1">
      <alignment horizontal="center" vertical="center"/>
    </xf>
    <xf numFmtId="175" fontId="7" fillId="0" borderId="10" xfId="0" applyNumberFormat="1" applyFont="1" applyBorder="1" applyAlignment="1">
      <alignment horizontal="center" vertical="center"/>
    </xf>
    <xf numFmtId="0" fontId="27" fillId="0" borderId="0" xfId="0" applyFont="1" applyAlignment="1">
      <alignment horizontal="left" vertical="center" indent="15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175" fontId="2" fillId="33" borderId="13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175" fontId="9" fillId="33" borderId="10" xfId="0" applyNumberFormat="1" applyFont="1" applyFill="1" applyBorder="1" applyAlignment="1">
      <alignment/>
    </xf>
    <xf numFmtId="175" fontId="10" fillId="33" borderId="10" xfId="0" applyNumberFormat="1" applyFont="1" applyFill="1" applyBorder="1" applyAlignment="1">
      <alignment/>
    </xf>
    <xf numFmtId="175" fontId="11" fillId="33" borderId="10" xfId="0" applyNumberFormat="1" applyFont="1" applyFill="1" applyBorder="1" applyAlignment="1">
      <alignment/>
    </xf>
    <xf numFmtId="182" fontId="77" fillId="33" borderId="10" xfId="0" applyNumberFormat="1" applyFont="1" applyFill="1" applyBorder="1" applyAlignment="1">
      <alignment/>
    </xf>
    <xf numFmtId="175" fontId="8" fillId="33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30" fillId="0" borderId="0" xfId="0" applyFont="1" applyAlignment="1">
      <alignment/>
    </xf>
    <xf numFmtId="0" fontId="30" fillId="0" borderId="15" xfId="0" applyFont="1" applyBorder="1" applyAlignment="1">
      <alignment/>
    </xf>
    <xf numFmtId="0" fontId="31" fillId="0" borderId="10" xfId="0" applyFont="1" applyBorder="1" applyAlignment="1">
      <alignment horizontal="center" vertical="center" wrapText="1"/>
    </xf>
    <xf numFmtId="1" fontId="31" fillId="0" borderId="10" xfId="0" applyNumberFormat="1" applyFont="1" applyBorder="1" applyAlignment="1">
      <alignment horizontal="center" vertical="center" wrapText="1"/>
    </xf>
    <xf numFmtId="181" fontId="32" fillId="0" borderId="10" xfId="0" applyNumberFormat="1" applyFont="1" applyBorder="1" applyAlignment="1">
      <alignment horizontal="center" vertical="center"/>
    </xf>
    <xf numFmtId="181" fontId="31" fillId="0" borderId="10" xfId="0" applyNumberFormat="1" applyFont="1" applyBorder="1" applyAlignment="1">
      <alignment horizontal="center" vertical="center"/>
    </xf>
    <xf numFmtId="181" fontId="33" fillId="0" borderId="10" xfId="0" applyNumberFormat="1" applyFont="1" applyBorder="1" applyAlignment="1">
      <alignment horizontal="center" vertical="center"/>
    </xf>
    <xf numFmtId="181" fontId="30" fillId="0" borderId="10" xfId="0" applyNumberFormat="1" applyFont="1" applyBorder="1" applyAlignment="1">
      <alignment horizontal="center" vertical="center"/>
    </xf>
    <xf numFmtId="0" fontId="31" fillId="0" borderId="15" xfId="0" applyFont="1" applyBorder="1" applyAlignment="1">
      <alignment/>
    </xf>
    <xf numFmtId="0" fontId="33" fillId="0" borderId="0" xfId="0" applyFont="1" applyAlignment="1">
      <alignment/>
    </xf>
    <xf numFmtId="181" fontId="33" fillId="35" borderId="10" xfId="0" applyNumberFormat="1" applyFont="1" applyFill="1" applyBorder="1" applyAlignment="1">
      <alignment horizontal="center" vertical="center"/>
    </xf>
    <xf numFmtId="181" fontId="32" fillId="35" borderId="10" xfId="0" applyNumberFormat="1" applyFont="1" applyFill="1" applyBorder="1" applyAlignment="1">
      <alignment horizontal="center" vertical="center"/>
    </xf>
    <xf numFmtId="2" fontId="32" fillId="35" borderId="0" xfId="0" applyNumberFormat="1" applyFont="1" applyFill="1" applyAlignment="1">
      <alignment horizontal="center" vertical="center"/>
    </xf>
    <xf numFmtId="0" fontId="30" fillId="0" borderId="0" xfId="0" applyFont="1" applyAlignment="1">
      <alignment horizontal="right"/>
    </xf>
    <xf numFmtId="0" fontId="31" fillId="0" borderId="0" xfId="0" applyFont="1" applyAlignment="1">
      <alignment horizontal="right"/>
    </xf>
    <xf numFmtId="0" fontId="31" fillId="0" borderId="0" xfId="0" applyFont="1" applyBorder="1" applyAlignment="1">
      <alignment horizontal="center" wrapText="1"/>
    </xf>
    <xf numFmtId="0" fontId="31" fillId="0" borderId="10" xfId="0" applyFont="1" applyBorder="1" applyAlignment="1">
      <alignment horizontal="center" vertical="center"/>
    </xf>
    <xf numFmtId="0" fontId="31" fillId="35" borderId="10" xfId="0" applyFont="1" applyFill="1" applyBorder="1" applyAlignment="1">
      <alignment horizontal="center" vertical="center" wrapText="1"/>
    </xf>
    <xf numFmtId="1" fontId="31" fillId="35" borderId="10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31" fillId="0" borderId="16" xfId="0" applyFont="1" applyBorder="1" applyAlignment="1">
      <alignment vertical="center" wrapText="1"/>
    </xf>
    <xf numFmtId="0" fontId="31" fillId="0" borderId="17" xfId="0" applyFont="1" applyBorder="1" applyAlignment="1">
      <alignment horizontal="center" vertical="center"/>
    </xf>
    <xf numFmtId="0" fontId="30" fillId="0" borderId="16" xfId="0" applyFont="1" applyBorder="1" applyAlignment="1">
      <alignment vertical="center" wrapText="1"/>
    </xf>
    <xf numFmtId="0" fontId="30" fillId="0" borderId="17" xfId="0" applyFont="1" applyBorder="1" applyAlignment="1">
      <alignment horizontal="center" vertical="center"/>
    </xf>
    <xf numFmtId="0" fontId="30" fillId="0" borderId="18" xfId="0" applyFont="1" applyBorder="1" applyAlignment="1">
      <alignment vertical="center" wrapText="1"/>
    </xf>
    <xf numFmtId="0" fontId="30" fillId="0" borderId="16" xfId="0" applyFont="1" applyBorder="1" applyAlignment="1">
      <alignment horizontal="center" vertical="center"/>
    </xf>
    <xf numFmtId="0" fontId="30" fillId="35" borderId="0" xfId="0" applyFont="1" applyFill="1" applyAlignment="1">
      <alignment/>
    </xf>
    <xf numFmtId="1" fontId="30" fillId="0" borderId="0" xfId="0" applyNumberFormat="1" applyFont="1" applyAlignment="1">
      <alignment/>
    </xf>
    <xf numFmtId="1" fontId="30" fillId="0" borderId="0" xfId="0" applyNumberFormat="1" applyFont="1" applyAlignment="1">
      <alignment horizontal="center" vertical="center"/>
    </xf>
    <xf numFmtId="1" fontId="31" fillId="0" borderId="0" xfId="0" applyNumberFormat="1" applyFont="1" applyAlignment="1">
      <alignment/>
    </xf>
    <xf numFmtId="0" fontId="30" fillId="0" borderId="19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17" xfId="0" applyFont="1" applyBorder="1" applyAlignment="1">
      <alignment vertical="center" wrapText="1"/>
    </xf>
    <xf numFmtId="0" fontId="30" fillId="0" borderId="17" xfId="0" applyFont="1" applyBorder="1" applyAlignment="1">
      <alignment horizontal="justify" vertical="center" wrapText="1"/>
    </xf>
    <xf numFmtId="0" fontId="18" fillId="0" borderId="17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horizontal="justify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0" fillId="33" borderId="12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 wrapText="1"/>
    </xf>
    <xf numFmtId="0" fontId="0" fillId="33" borderId="12" xfId="0" applyFont="1" applyFill="1" applyBorder="1" applyAlignment="1">
      <alignment wrapText="1"/>
    </xf>
    <xf numFmtId="0" fontId="0" fillId="0" borderId="13" xfId="0" applyBorder="1" applyAlignment="1">
      <alignment wrapText="1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1" fontId="31" fillId="0" borderId="0" xfId="0" applyNumberFormat="1" applyFont="1" applyAlignment="1">
      <alignment horizontal="right"/>
    </xf>
    <xf numFmtId="0" fontId="30" fillId="0" borderId="0" xfId="0" applyFont="1" applyAlignment="1">
      <alignment horizontal="right"/>
    </xf>
    <xf numFmtId="0" fontId="31" fillId="0" borderId="0" xfId="0" applyFont="1" applyAlignment="1">
      <alignment horizontal="right"/>
    </xf>
    <xf numFmtId="0" fontId="12" fillId="0" borderId="0" xfId="0" applyFont="1" applyBorder="1" applyAlignment="1">
      <alignment horizontal="center" wrapText="1"/>
    </xf>
    <xf numFmtId="1" fontId="16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7" fillId="0" borderId="0" xfId="0" applyFont="1" applyAlignment="1">
      <alignment horizontal="right"/>
    </xf>
    <xf numFmtId="0" fontId="30" fillId="0" borderId="27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wrapText="1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7</xdr:row>
      <xdr:rowOff>38100</xdr:rowOff>
    </xdr:from>
    <xdr:to>
      <xdr:col>2</xdr:col>
      <xdr:colOff>628650</xdr:colOff>
      <xdr:row>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95275" y="1704975"/>
          <a:ext cx="693420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Прогнозные  доходы  бюджета на  2023 год </a:t>
          </a:r>
        </a:p>
      </xdr:txBody>
    </xdr:sp>
    <xdr:clientData/>
  </xdr:twoCellAnchor>
  <xdr:twoCellAnchor>
    <xdr:from>
      <xdr:col>0</xdr:col>
      <xdr:colOff>3914775</xdr:colOff>
      <xdr:row>0</xdr:row>
      <xdr:rowOff>66675</xdr:rowOff>
    </xdr:from>
    <xdr:to>
      <xdr:col>2</xdr:col>
      <xdr:colOff>1095375</xdr:colOff>
      <xdr:row>6</xdr:row>
      <xdr:rowOff>571500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914775" y="66675"/>
          <a:ext cx="3781425" cy="1438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№ 1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 решению думы Качугского городского поселения от 29.12.2022г. № 24 "О внесении изменений и дополнений в решение Думы Качугского городского поселения от 29.11.2022г. №17 «О местном бюджете Качугского муниципального образования (городское поселение) на 2023 год и на плановый период 2024 и 2025 годов»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0</xdr:row>
      <xdr:rowOff>0</xdr:rowOff>
    </xdr:from>
    <xdr:ext cx="1638300" cy="314325"/>
    <xdr:sp fLocksText="0">
      <xdr:nvSpPr>
        <xdr:cNvPr id="1" name="TextBox 1"/>
        <xdr:cNvSpPr txBox="1">
          <a:spLocks noChangeArrowheads="1"/>
        </xdr:cNvSpPr>
      </xdr:nvSpPr>
      <xdr:spPr>
        <a:xfrm>
          <a:off x="6772275" y="0"/>
          <a:ext cx="1638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4181475" cy="1381125"/>
    <xdr:sp>
      <xdr:nvSpPr>
        <xdr:cNvPr id="2" name="TextBox 2"/>
        <xdr:cNvSpPr txBox="1">
          <a:spLocks noChangeArrowheads="1"/>
        </xdr:cNvSpPr>
      </xdr:nvSpPr>
      <xdr:spPr>
        <a:xfrm>
          <a:off x="3838575" y="0"/>
          <a:ext cx="4181475" cy="138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№ 14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 решению думы Качугского городского поселения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от 29.12.2022г. № 24 "О внесении изменений и дополнений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в решение Думы Качугского городского поселения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от 29.11.2022г. №17 «О местном бюджете Качугского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муниципального образования (городское поселение) на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2023 год и на плановый период 2024 и 2025 годов»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1028700</xdr:colOff>
      <xdr:row>0</xdr:row>
      <xdr:rowOff>133350</xdr:rowOff>
    </xdr:from>
    <xdr:ext cx="3752850" cy="1819275"/>
    <xdr:sp>
      <xdr:nvSpPr>
        <xdr:cNvPr id="1" name="TextBox 1"/>
        <xdr:cNvSpPr txBox="1">
          <a:spLocks noChangeArrowheads="1"/>
        </xdr:cNvSpPr>
      </xdr:nvSpPr>
      <xdr:spPr>
        <a:xfrm>
          <a:off x="2924175" y="133350"/>
          <a:ext cx="37528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№ 15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 решению думы Качугского городского поселения  от 29.12.2022г. №  24  "О внесении изменений и дополнений  в решение Думы Качугского городского поселения от 29.11.2022. №17 «О местном бюджете Качугского муниципального образования (городское поселение) на 2023 год и на плановый период 2024 и 2025 годов»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1543050</xdr:colOff>
      <xdr:row>0</xdr:row>
      <xdr:rowOff>133350</xdr:rowOff>
    </xdr:from>
    <xdr:ext cx="3238500" cy="1819275"/>
    <xdr:sp>
      <xdr:nvSpPr>
        <xdr:cNvPr id="1" name="TextBox 1"/>
        <xdr:cNvSpPr txBox="1">
          <a:spLocks noChangeArrowheads="1"/>
        </xdr:cNvSpPr>
      </xdr:nvSpPr>
      <xdr:spPr>
        <a:xfrm>
          <a:off x="3438525" y="133350"/>
          <a:ext cx="323850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№ 16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 решению думы Качугского городского поселения  от 29.12.2022г. № 24 "О внесении изменений и дополнений  в решение Думы Качугского городского поселения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от 29.11.2022. №17 «О местном бюджете Качугского муниципального образования (городское поселение) на 2023 год и на плановый период 2024 и 2025 годов»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1266825</xdr:colOff>
      <xdr:row>1</xdr:row>
      <xdr:rowOff>0</xdr:rowOff>
    </xdr:from>
    <xdr:ext cx="4867275" cy="1390650"/>
    <xdr:sp>
      <xdr:nvSpPr>
        <xdr:cNvPr id="1" name="TextBox 1"/>
        <xdr:cNvSpPr txBox="1">
          <a:spLocks noChangeArrowheads="1"/>
        </xdr:cNvSpPr>
      </xdr:nvSpPr>
      <xdr:spPr>
        <a:xfrm>
          <a:off x="4629150" y="161925"/>
          <a:ext cx="4867275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№ 17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 решению думы Качугского городского поселения от 29.12.2022г. №24   "О внесении изменений и дополнений в решение Думы Качугского городского поселения от 29.11.2022г. №17 «О местном бюджете Качугского муниципального образования (городское поселение) на 2023 год и на плановый период 2024 и 2025 годов»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6</xdr:row>
      <xdr:rowOff>95250</xdr:rowOff>
    </xdr:from>
    <xdr:to>
      <xdr:col>6</xdr:col>
      <xdr:colOff>714375</xdr:colOff>
      <xdr:row>10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19100" y="1238250"/>
          <a:ext cx="7953375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Качугского муниципального образования (городское поселение) на 202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год
</a:t>
          </a:r>
        </a:p>
      </xdr:txBody>
    </xdr:sp>
    <xdr:clientData/>
  </xdr:twoCellAnchor>
  <xdr:twoCellAnchor>
    <xdr:from>
      <xdr:col>0</xdr:col>
      <xdr:colOff>3848100</xdr:colOff>
      <xdr:row>0</xdr:row>
      <xdr:rowOff>66675</xdr:rowOff>
    </xdr:from>
    <xdr:to>
      <xdr:col>7</xdr:col>
      <xdr:colOff>0</xdr:colOff>
      <xdr:row>5</xdr:row>
      <xdr:rowOff>333375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848100" y="66675"/>
          <a:ext cx="4648200" cy="1076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№ 9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 решению думы Качугского городского поселения от 29.12.2022г. № 24  "О внесении изменений и дополнений в решение Думы Качугского городского поселения от 29.11.2022г. №17 «О местном бюджете Качугского муниципального образования (городское поселение) на 2023 год и на плановый период 2024 и 2025 годов»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6</xdr:row>
      <xdr:rowOff>95250</xdr:rowOff>
    </xdr:from>
    <xdr:to>
      <xdr:col>6</xdr:col>
      <xdr:colOff>714375</xdr:colOff>
      <xdr:row>10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19100" y="1238250"/>
          <a:ext cx="7953375" cy="1190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Качугского муниципального образования (городское поселение) на плановый период  2024-2025 годов
</a:t>
          </a:r>
        </a:p>
      </xdr:txBody>
    </xdr:sp>
    <xdr:clientData/>
  </xdr:twoCellAnchor>
  <xdr:twoCellAnchor>
    <xdr:from>
      <xdr:col>0</xdr:col>
      <xdr:colOff>3848100</xdr:colOff>
      <xdr:row>0</xdr:row>
      <xdr:rowOff>66675</xdr:rowOff>
    </xdr:from>
    <xdr:to>
      <xdr:col>7</xdr:col>
      <xdr:colOff>0</xdr:colOff>
      <xdr:row>5</xdr:row>
      <xdr:rowOff>333375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848100" y="66675"/>
          <a:ext cx="4648200" cy="1076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№ 10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 решению думы Качугского городского поселения от 29.12.2022г. № 24  "О внесении изменений и дополнений в решение Думы Качугского городского поселения от 29.11.2022г. №17 «О местном бюджете Качугского муниципального образования (городское поселение) на 2023 год и на плановый период 2024 и 2025 годов»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7</xdr:row>
      <xdr:rowOff>38100</xdr:rowOff>
    </xdr:from>
    <xdr:to>
      <xdr:col>2</xdr:col>
      <xdr:colOff>628650</xdr:colOff>
      <xdr:row>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95275" y="1704975"/>
          <a:ext cx="693420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Прогнозные  доходы  бюджета на плановый период 2024 - 2025 годов </a:t>
          </a:r>
        </a:p>
      </xdr:txBody>
    </xdr:sp>
    <xdr:clientData/>
  </xdr:twoCellAnchor>
  <xdr:twoCellAnchor>
    <xdr:from>
      <xdr:col>0</xdr:col>
      <xdr:colOff>3914775</xdr:colOff>
      <xdr:row>0</xdr:row>
      <xdr:rowOff>66675</xdr:rowOff>
    </xdr:from>
    <xdr:to>
      <xdr:col>2</xdr:col>
      <xdr:colOff>1095375</xdr:colOff>
      <xdr:row>6</xdr:row>
      <xdr:rowOff>571500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914775" y="66675"/>
          <a:ext cx="3781425" cy="1438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№ 2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 решению думы Качугского городского поселения от 29.12.2022г. № 24 "О внесении изменений и дополнений в решение Думы Качугского городского поселения от 29.11.2022г. № 17 «О местном бюджете Качугского муниципального образования (городское поселение) на 2023 год и на плановый период 2024 и 2025 годов»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7</xdr:row>
      <xdr:rowOff>66675</xdr:rowOff>
    </xdr:from>
    <xdr:to>
      <xdr:col>3</xdr:col>
      <xdr:colOff>828675</xdr:colOff>
      <xdr:row>11</xdr:row>
      <xdr:rowOff>9525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257175" y="1733550"/>
          <a:ext cx="638175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Распределение бюджетных ассигнований на 2023 год по разделам и подразделам классификации расходов бюджетов</a:t>
          </a:r>
        </a:p>
      </xdr:txBody>
    </xdr:sp>
    <xdr:clientData/>
  </xdr:twoCellAnchor>
  <xdr:twoCellAnchor>
    <xdr:from>
      <xdr:col>0</xdr:col>
      <xdr:colOff>2924175</xdr:colOff>
      <xdr:row>0</xdr:row>
      <xdr:rowOff>66675</xdr:rowOff>
    </xdr:from>
    <xdr:to>
      <xdr:col>4</xdr:col>
      <xdr:colOff>19050</xdr:colOff>
      <xdr:row>6</xdr:row>
      <xdr:rowOff>95250</xdr:rowOff>
    </xdr:to>
    <xdr:sp>
      <xdr:nvSpPr>
        <xdr:cNvPr id="2" name="Text Box 112"/>
        <xdr:cNvSpPr txBox="1">
          <a:spLocks noChangeArrowheads="1"/>
        </xdr:cNvSpPr>
      </xdr:nvSpPr>
      <xdr:spPr>
        <a:xfrm>
          <a:off x="2924175" y="66675"/>
          <a:ext cx="3733800" cy="1533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№ 5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 решению думы Качугского городского поселения от 29.12.2022г. № 24  "О внесении изменений и дополнений в решение Думы Качугского городского поселения от 29.11.2022г. №17 «О местном бюджете Качугского муниципального образования (городское поселение) на 2023 год и на плановый период 2024 и 2025годов»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6</xdr:row>
      <xdr:rowOff>95250</xdr:rowOff>
    </xdr:from>
    <xdr:to>
      <xdr:col>5</xdr:col>
      <xdr:colOff>104775</xdr:colOff>
      <xdr:row>9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19100" y="1314450"/>
          <a:ext cx="6619875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Распределение бюджетных ассигнований по разделам, подразделам, целевым статьям и группам видов расходов классификации расходов бюджета на 2023 год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3848100</xdr:colOff>
      <xdr:row>0</xdr:row>
      <xdr:rowOff>66675</xdr:rowOff>
    </xdr:from>
    <xdr:to>
      <xdr:col>6</xdr:col>
      <xdr:colOff>104775</xdr:colOff>
      <xdr:row>5</xdr:row>
      <xdr:rowOff>409575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848100" y="66675"/>
          <a:ext cx="4029075" cy="1152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№ 7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 решению думы Качугского городского поселения от 29.12.2022г. № 24  "О внесении изменений и дополнений в решение Думы Качугского городского поселения от 29.11.2022г. №17 «О местном бюджете Качугского муниципального образования (городское поселение) на 2023 год и на плановый период 2024 и 2025 годов»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11</xdr:col>
      <xdr:colOff>647700</xdr:colOff>
      <xdr:row>9</xdr:row>
      <xdr:rowOff>19050</xdr:rowOff>
    </xdr:from>
    <xdr:to>
      <xdr:col>17</xdr:col>
      <xdr:colOff>190500</xdr:colOff>
      <xdr:row>9</xdr:row>
      <xdr:rowOff>114300</xdr:rowOff>
    </xdr:to>
    <xdr:sp>
      <xdr:nvSpPr>
        <xdr:cNvPr id="3" name="Text Box 3"/>
        <xdr:cNvSpPr txBox="1">
          <a:spLocks noChangeArrowheads="1"/>
        </xdr:cNvSpPr>
      </xdr:nvSpPr>
      <xdr:spPr>
        <a:xfrm rot="280488" flipV="1">
          <a:off x="11801475" y="2019300"/>
          <a:ext cx="3600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6</xdr:row>
      <xdr:rowOff>95250</xdr:rowOff>
    </xdr:from>
    <xdr:to>
      <xdr:col>5</xdr:col>
      <xdr:colOff>104775</xdr:colOff>
      <xdr:row>9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19100" y="1314450"/>
          <a:ext cx="6619875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Распределение бюджетных ассигнований по разделам, подразделам, целевым статьям и группам видов расходов классификации расходов бюджета на плановый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период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2024-2025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годов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3848100</xdr:colOff>
      <xdr:row>0</xdr:row>
      <xdr:rowOff>66675</xdr:rowOff>
    </xdr:from>
    <xdr:to>
      <xdr:col>6</xdr:col>
      <xdr:colOff>104775</xdr:colOff>
      <xdr:row>5</xdr:row>
      <xdr:rowOff>409575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848100" y="66675"/>
          <a:ext cx="4029075" cy="1152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№ 8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 решению думы Качугского городского поселения от 29.12.2022г. № 24  "О внесении изменений и дополнений в решение Думы Качугского городского поселения от 29.11.2022г. №17 «О местном бюджете Качугского муниципального образования (городское поселение) на 2023 год и на плановый период 2024 и 2025 годов»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11</xdr:col>
      <xdr:colOff>647700</xdr:colOff>
      <xdr:row>9</xdr:row>
      <xdr:rowOff>19050</xdr:rowOff>
    </xdr:from>
    <xdr:to>
      <xdr:col>17</xdr:col>
      <xdr:colOff>190500</xdr:colOff>
      <xdr:row>9</xdr:row>
      <xdr:rowOff>114300</xdr:rowOff>
    </xdr:to>
    <xdr:sp>
      <xdr:nvSpPr>
        <xdr:cNvPr id="3" name="Text Box 3"/>
        <xdr:cNvSpPr txBox="1">
          <a:spLocks noChangeArrowheads="1"/>
        </xdr:cNvSpPr>
      </xdr:nvSpPr>
      <xdr:spPr>
        <a:xfrm rot="280488" flipV="1">
          <a:off x="11801475" y="2019300"/>
          <a:ext cx="3600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7</xdr:row>
      <xdr:rowOff>66675</xdr:rowOff>
    </xdr:from>
    <xdr:to>
      <xdr:col>5</xdr:col>
      <xdr:colOff>0</xdr:colOff>
      <xdr:row>11</xdr:row>
      <xdr:rowOff>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257175" y="1533525"/>
          <a:ext cx="706755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Распределение бюджетных ассигнований на плановый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период 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2024-2025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годов по разделам и подразделам классификации расходов бюджетов</a:t>
          </a:r>
        </a:p>
      </xdr:txBody>
    </xdr:sp>
    <xdr:clientData/>
  </xdr:twoCellAnchor>
  <xdr:twoCellAnchor>
    <xdr:from>
      <xdr:col>0</xdr:col>
      <xdr:colOff>3305175</xdr:colOff>
      <xdr:row>0</xdr:row>
      <xdr:rowOff>66675</xdr:rowOff>
    </xdr:from>
    <xdr:to>
      <xdr:col>5</xdr:col>
      <xdr:colOff>0</xdr:colOff>
      <xdr:row>6</xdr:row>
      <xdr:rowOff>0</xdr:rowOff>
    </xdr:to>
    <xdr:sp>
      <xdr:nvSpPr>
        <xdr:cNvPr id="2" name="Text Box 112"/>
        <xdr:cNvSpPr txBox="1">
          <a:spLocks noChangeArrowheads="1"/>
        </xdr:cNvSpPr>
      </xdr:nvSpPr>
      <xdr:spPr>
        <a:xfrm>
          <a:off x="3305175" y="66675"/>
          <a:ext cx="40195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№ 6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 решению думы Качугского городского поселения от 29.12.2022г. №  24 "О внесении изменений и дополнений в решение Думы Качугского городского поселения от 29.11.2022г. №17 «О местном бюджете Качугского муниципального образования (городское поселение) на 2023 год и на плановый период 2024 и 2025 годов»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2</xdr:row>
      <xdr:rowOff>0</xdr:rowOff>
    </xdr:from>
    <xdr:ext cx="1647825" cy="371475"/>
    <xdr:sp fLocksText="0">
      <xdr:nvSpPr>
        <xdr:cNvPr id="1" name="TextBox 1"/>
        <xdr:cNvSpPr txBox="1">
          <a:spLocks noChangeArrowheads="1"/>
        </xdr:cNvSpPr>
      </xdr:nvSpPr>
      <xdr:spPr>
        <a:xfrm>
          <a:off x="4914900" y="1571625"/>
          <a:ext cx="16478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19050</xdr:rowOff>
    </xdr:from>
    <xdr:ext cx="4200525" cy="1466850"/>
    <xdr:sp>
      <xdr:nvSpPr>
        <xdr:cNvPr id="2" name="TextBox 2"/>
        <xdr:cNvSpPr txBox="1">
          <a:spLocks noChangeArrowheads="1"/>
        </xdr:cNvSpPr>
      </xdr:nvSpPr>
      <xdr:spPr>
        <a:xfrm>
          <a:off x="2647950" y="180975"/>
          <a:ext cx="4200525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№ 11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 решению думы Качугского городского поселения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от 29.12.2022г. № 24 "О внесении изменений и дополнений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в решение Думы Качугского городского поселения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от 29.11.2022г. №17 «О местном бюджете Качугского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муниципального образования (городское поселение) на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2023 год и на плановый период 2024 и 2025 годов»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2</xdr:row>
      <xdr:rowOff>0</xdr:rowOff>
    </xdr:from>
    <xdr:ext cx="1647825" cy="371475"/>
    <xdr:sp fLocksText="0">
      <xdr:nvSpPr>
        <xdr:cNvPr id="1" name="TextBox 1"/>
        <xdr:cNvSpPr txBox="1">
          <a:spLocks noChangeArrowheads="1"/>
        </xdr:cNvSpPr>
      </xdr:nvSpPr>
      <xdr:spPr>
        <a:xfrm>
          <a:off x="4914900" y="1571625"/>
          <a:ext cx="16478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19050</xdr:rowOff>
    </xdr:from>
    <xdr:ext cx="4200525" cy="1466850"/>
    <xdr:sp>
      <xdr:nvSpPr>
        <xdr:cNvPr id="2" name="TextBox 2"/>
        <xdr:cNvSpPr txBox="1">
          <a:spLocks noChangeArrowheads="1"/>
        </xdr:cNvSpPr>
      </xdr:nvSpPr>
      <xdr:spPr>
        <a:xfrm>
          <a:off x="2647950" y="180975"/>
          <a:ext cx="4200525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№ 12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 решению думы Качугского городского поселения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от 29.12.2022г. № 24 "О внесении изменений и дополнений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в решение Думы Качугского городского поселения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от 29.11.2022г. №17 «О местном бюджете Качугского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муниципального образования (городское поселение) на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2023 год и на плановый период 2024 и 2025 годов»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0</xdr:row>
      <xdr:rowOff>0</xdr:rowOff>
    </xdr:from>
    <xdr:ext cx="1628775" cy="371475"/>
    <xdr:sp fLocksText="0">
      <xdr:nvSpPr>
        <xdr:cNvPr id="1" name="TextBox 1"/>
        <xdr:cNvSpPr txBox="1">
          <a:spLocks noChangeArrowheads="1"/>
        </xdr:cNvSpPr>
      </xdr:nvSpPr>
      <xdr:spPr>
        <a:xfrm>
          <a:off x="6772275" y="0"/>
          <a:ext cx="16287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4181475" cy="1466850"/>
    <xdr:sp>
      <xdr:nvSpPr>
        <xdr:cNvPr id="2" name="TextBox 2"/>
        <xdr:cNvSpPr txBox="1">
          <a:spLocks noChangeArrowheads="1"/>
        </xdr:cNvSpPr>
      </xdr:nvSpPr>
      <xdr:spPr>
        <a:xfrm>
          <a:off x="3838575" y="0"/>
          <a:ext cx="4181475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№ 13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 решению думы Качугского городского поселения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от 29.12.2022г. № 24 "О внесении изменений и дополнений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в решение Думы Качугского городского поселения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от 29.11.2022г. №17 «О местном бюджете Качугского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муниципального образования (городское поселение) на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2023 год и на плановый период 2024 и 2025 годов»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1:D84"/>
  <sheetViews>
    <sheetView workbookViewId="0" topLeftCell="A43">
      <selection activeCell="G63" sqref="G63"/>
    </sheetView>
  </sheetViews>
  <sheetFormatPr defaultColWidth="9.00390625" defaultRowHeight="12.75"/>
  <cols>
    <col min="1" max="1" width="63.125" style="1" customWidth="1"/>
    <col min="2" max="2" width="23.50390625" style="2" customWidth="1"/>
    <col min="3" max="3" width="14.375" style="80" customWidth="1"/>
    <col min="4" max="4" width="21.625" style="0" customWidth="1"/>
  </cols>
  <sheetData>
    <row r="1" ht="9" customHeight="1"/>
    <row r="2" ht="13.5" customHeight="1"/>
    <row r="7" ht="57.75" customHeight="1"/>
    <row r="9" ht="23.25" customHeight="1"/>
    <row r="10" ht="8.25" customHeight="1" thickBot="1"/>
    <row r="11" spans="1:3" ht="19.5" customHeight="1">
      <c r="A11" s="210" t="s">
        <v>9</v>
      </c>
      <c r="B11" s="212" t="s">
        <v>10</v>
      </c>
      <c r="C11" s="214" t="s">
        <v>329</v>
      </c>
    </row>
    <row r="12" spans="1:3" ht="28.5" customHeight="1" thickBot="1">
      <c r="A12" s="211"/>
      <c r="B12" s="213"/>
      <c r="C12" s="215"/>
    </row>
    <row r="13" spans="1:3" ht="28.5" customHeight="1">
      <c r="A13" s="71" t="s">
        <v>133</v>
      </c>
      <c r="B13" s="69" t="s">
        <v>134</v>
      </c>
      <c r="C13" s="160">
        <f>C15+C57</f>
        <v>34176.8</v>
      </c>
    </row>
    <row r="14" spans="1:3" ht="18" customHeight="1">
      <c r="A14" s="71" t="s">
        <v>26</v>
      </c>
      <c r="B14" s="69"/>
      <c r="C14" s="161"/>
    </row>
    <row r="15" spans="1:3" ht="15.75" customHeight="1">
      <c r="A15" s="38" t="s">
        <v>41</v>
      </c>
      <c r="B15" s="39" t="s">
        <v>135</v>
      </c>
      <c r="C15" s="162">
        <f>C16+C28+C30+C36+C41+C45+C54+C49+C22</f>
        <v>22385.2</v>
      </c>
    </row>
    <row r="16" spans="1:3" ht="12.75">
      <c r="A16" s="41" t="s">
        <v>42</v>
      </c>
      <c r="B16" s="39" t="s">
        <v>136</v>
      </c>
      <c r="C16" s="162">
        <f>C17</f>
        <v>11376</v>
      </c>
    </row>
    <row r="17" spans="1:3" ht="12.75">
      <c r="A17" s="42" t="s">
        <v>11</v>
      </c>
      <c r="B17" s="43" t="s">
        <v>137</v>
      </c>
      <c r="C17" s="163">
        <f>SUM(C18:C21)</f>
        <v>11376</v>
      </c>
    </row>
    <row r="18" spans="1:3" ht="66">
      <c r="A18" s="45" t="s">
        <v>43</v>
      </c>
      <c r="B18" s="46" t="s">
        <v>138</v>
      </c>
      <c r="C18" s="164">
        <v>11240</v>
      </c>
    </row>
    <row r="19" spans="1:3" ht="92.25">
      <c r="A19" s="45" t="s">
        <v>44</v>
      </c>
      <c r="B19" s="46" t="s">
        <v>139</v>
      </c>
      <c r="C19" s="164">
        <v>6</v>
      </c>
    </row>
    <row r="20" spans="1:3" ht="39">
      <c r="A20" s="48" t="s">
        <v>45</v>
      </c>
      <c r="B20" s="46" t="s">
        <v>140</v>
      </c>
      <c r="C20" s="164">
        <v>78</v>
      </c>
    </row>
    <row r="21" spans="1:3" ht="67.5" customHeight="1">
      <c r="A21" s="48" t="s">
        <v>95</v>
      </c>
      <c r="B21" s="46" t="s">
        <v>141</v>
      </c>
      <c r="C21" s="164">
        <v>52</v>
      </c>
    </row>
    <row r="22" spans="1:3" ht="26.25">
      <c r="A22" s="41" t="s">
        <v>46</v>
      </c>
      <c r="B22" s="39" t="s">
        <v>142</v>
      </c>
      <c r="C22" s="162">
        <f>C23</f>
        <v>4812.5</v>
      </c>
    </row>
    <row r="23" spans="1:3" ht="27" customHeight="1">
      <c r="A23" s="42" t="s">
        <v>47</v>
      </c>
      <c r="B23" s="43" t="s">
        <v>143</v>
      </c>
      <c r="C23" s="163">
        <f>C24+C25+C26+C27</f>
        <v>4812.5</v>
      </c>
    </row>
    <row r="24" spans="1:3" ht="54" customHeight="1">
      <c r="A24" s="52" t="s">
        <v>96</v>
      </c>
      <c r="B24" s="46" t="s">
        <v>144</v>
      </c>
      <c r="C24" s="165">
        <v>2279.4</v>
      </c>
    </row>
    <row r="25" spans="1:3" ht="63" customHeight="1">
      <c r="A25" s="52" t="s">
        <v>97</v>
      </c>
      <c r="B25" s="46" t="s">
        <v>145</v>
      </c>
      <c r="C25" s="165">
        <v>15.8</v>
      </c>
    </row>
    <row r="26" spans="1:3" ht="56.25" customHeight="1">
      <c r="A26" s="52" t="s">
        <v>98</v>
      </c>
      <c r="B26" s="46" t="s">
        <v>146</v>
      </c>
      <c r="C26" s="165">
        <v>2817.9</v>
      </c>
    </row>
    <row r="27" spans="1:3" ht="51" customHeight="1">
      <c r="A27" s="52" t="s">
        <v>99</v>
      </c>
      <c r="B27" s="46" t="s">
        <v>147</v>
      </c>
      <c r="C27" s="165">
        <v>-300.6</v>
      </c>
    </row>
    <row r="28" spans="1:3" ht="12.75">
      <c r="A28" s="41" t="s">
        <v>49</v>
      </c>
      <c r="B28" s="39" t="s">
        <v>148</v>
      </c>
      <c r="C28" s="162">
        <f>C29</f>
        <v>42</v>
      </c>
    </row>
    <row r="29" spans="1:3" ht="12.75">
      <c r="A29" s="48" t="s">
        <v>27</v>
      </c>
      <c r="B29" s="46" t="s">
        <v>149</v>
      </c>
      <c r="C29" s="164">
        <v>42</v>
      </c>
    </row>
    <row r="30" spans="1:3" ht="12.75">
      <c r="A30" s="41" t="s">
        <v>48</v>
      </c>
      <c r="B30" s="39" t="s">
        <v>150</v>
      </c>
      <c r="C30" s="162">
        <f>C31+C33</f>
        <v>4580</v>
      </c>
    </row>
    <row r="31" spans="1:3" ht="12.75">
      <c r="A31" s="42" t="s">
        <v>14</v>
      </c>
      <c r="B31" s="43" t="s">
        <v>151</v>
      </c>
      <c r="C31" s="163">
        <f>C32</f>
        <v>226</v>
      </c>
    </row>
    <row r="32" spans="1:3" ht="39">
      <c r="A32" s="48" t="s">
        <v>100</v>
      </c>
      <c r="B32" s="46" t="s">
        <v>152</v>
      </c>
      <c r="C32" s="164">
        <v>226</v>
      </c>
    </row>
    <row r="33" spans="1:3" ht="12.75">
      <c r="A33" s="42" t="s">
        <v>15</v>
      </c>
      <c r="B33" s="43" t="s">
        <v>153</v>
      </c>
      <c r="C33" s="163">
        <f>SUM(C34:C35)</f>
        <v>4354</v>
      </c>
    </row>
    <row r="34" spans="1:3" ht="26.25">
      <c r="A34" s="52" t="s">
        <v>101</v>
      </c>
      <c r="B34" s="46" t="s">
        <v>154</v>
      </c>
      <c r="C34" s="164">
        <v>3775</v>
      </c>
    </row>
    <row r="35" spans="1:3" ht="26.25">
      <c r="A35" s="52" t="s">
        <v>102</v>
      </c>
      <c r="B35" s="46" t="s">
        <v>155</v>
      </c>
      <c r="C35" s="164">
        <v>579</v>
      </c>
    </row>
    <row r="36" spans="1:3" ht="30" customHeight="1">
      <c r="A36" s="41" t="s">
        <v>50</v>
      </c>
      <c r="B36" s="39" t="s">
        <v>156</v>
      </c>
      <c r="C36" s="162">
        <f>C37+C40</f>
        <v>1345</v>
      </c>
    </row>
    <row r="37" spans="1:3" ht="69" customHeight="1">
      <c r="A37" s="49" t="s">
        <v>51</v>
      </c>
      <c r="B37" s="43" t="s">
        <v>157</v>
      </c>
      <c r="C37" s="163">
        <f>C38</f>
        <v>1245</v>
      </c>
    </row>
    <row r="38" spans="1:3" ht="52.5">
      <c r="A38" s="48" t="s">
        <v>52</v>
      </c>
      <c r="B38" s="46" t="s">
        <v>158</v>
      </c>
      <c r="C38" s="164">
        <f>C39</f>
        <v>1245</v>
      </c>
    </row>
    <row r="39" spans="1:3" ht="66">
      <c r="A39" s="48" t="s">
        <v>103</v>
      </c>
      <c r="B39" s="46" t="s">
        <v>159</v>
      </c>
      <c r="C39" s="164">
        <v>1245</v>
      </c>
    </row>
    <row r="40" spans="1:3" ht="66">
      <c r="A40" s="48" t="s">
        <v>160</v>
      </c>
      <c r="B40" s="46" t="s">
        <v>161</v>
      </c>
      <c r="C40" s="164">
        <v>100</v>
      </c>
    </row>
    <row r="41" spans="1:4" ht="26.25">
      <c r="A41" s="41" t="s">
        <v>53</v>
      </c>
      <c r="B41" s="39" t="s">
        <v>162</v>
      </c>
      <c r="C41" s="162">
        <f>C42+C43+C44</f>
        <v>105</v>
      </c>
      <c r="D41" s="68">
        <f>C41+C45+C36</f>
        <v>1520</v>
      </c>
    </row>
    <row r="42" spans="1:3" ht="26.25">
      <c r="A42" s="74" t="s">
        <v>104</v>
      </c>
      <c r="B42" s="46" t="s">
        <v>163</v>
      </c>
      <c r="C42" s="164">
        <v>80</v>
      </c>
    </row>
    <row r="43" spans="1:3" ht="26.25">
      <c r="A43" s="74" t="s">
        <v>166</v>
      </c>
      <c r="B43" s="46" t="s">
        <v>164</v>
      </c>
      <c r="C43" s="164">
        <v>25</v>
      </c>
    </row>
    <row r="44" spans="1:3" ht="26.25" hidden="1">
      <c r="A44" s="74" t="s">
        <v>126</v>
      </c>
      <c r="B44" s="46" t="s">
        <v>165</v>
      </c>
      <c r="C44" s="164">
        <v>0</v>
      </c>
    </row>
    <row r="45" spans="1:3" ht="26.25">
      <c r="A45" s="41" t="s">
        <v>54</v>
      </c>
      <c r="B45" s="39" t="s">
        <v>167</v>
      </c>
      <c r="C45" s="162">
        <f>C46</f>
        <v>70</v>
      </c>
    </row>
    <row r="46" spans="1:3" ht="26.25">
      <c r="A46" s="42" t="s">
        <v>118</v>
      </c>
      <c r="B46" s="43" t="s">
        <v>168</v>
      </c>
      <c r="C46" s="163">
        <f>C47</f>
        <v>70</v>
      </c>
    </row>
    <row r="47" spans="1:3" ht="26.25">
      <c r="A47" s="48" t="s">
        <v>22</v>
      </c>
      <c r="B47" s="46" t="s">
        <v>169</v>
      </c>
      <c r="C47" s="164">
        <f>C48</f>
        <v>70</v>
      </c>
    </row>
    <row r="48" spans="1:3" ht="39">
      <c r="A48" s="48" t="s">
        <v>105</v>
      </c>
      <c r="B48" s="46" t="s">
        <v>170</v>
      </c>
      <c r="C48" s="164">
        <v>70</v>
      </c>
    </row>
    <row r="49" spans="1:3" ht="20.25" customHeight="1" hidden="1">
      <c r="A49" s="41" t="s">
        <v>30</v>
      </c>
      <c r="B49" s="39" t="s">
        <v>29</v>
      </c>
      <c r="C49" s="166">
        <f>C50+C52</f>
        <v>0</v>
      </c>
    </row>
    <row r="50" spans="1:3" ht="15.75" customHeight="1" hidden="1">
      <c r="A50" s="48" t="s">
        <v>55</v>
      </c>
      <c r="B50" s="46" t="s">
        <v>60</v>
      </c>
      <c r="C50" s="164">
        <f>C51</f>
        <v>0</v>
      </c>
    </row>
    <row r="51" spans="1:3" ht="12" customHeight="1" hidden="1">
      <c r="A51" s="48" t="s">
        <v>56</v>
      </c>
      <c r="B51" s="46" t="s">
        <v>61</v>
      </c>
      <c r="C51" s="164">
        <v>0</v>
      </c>
    </row>
    <row r="52" spans="1:3" ht="12" customHeight="1" hidden="1">
      <c r="A52" s="48" t="s">
        <v>57</v>
      </c>
      <c r="B52" s="46" t="s">
        <v>62</v>
      </c>
      <c r="C52" s="164">
        <f>C53</f>
        <v>0</v>
      </c>
    </row>
    <row r="53" spans="1:3" ht="25.5" customHeight="1" hidden="1">
      <c r="A53" s="48" t="s">
        <v>106</v>
      </c>
      <c r="B53" s="46" t="s">
        <v>107</v>
      </c>
      <c r="C53" s="164">
        <v>0</v>
      </c>
    </row>
    <row r="54" spans="1:3" ht="13.5" customHeight="1">
      <c r="A54" s="41" t="s">
        <v>37</v>
      </c>
      <c r="B54" s="39" t="s">
        <v>333</v>
      </c>
      <c r="C54" s="166">
        <f>C55</f>
        <v>54.7</v>
      </c>
    </row>
    <row r="55" spans="1:3" ht="17.25" customHeight="1">
      <c r="A55" s="48" t="s">
        <v>330</v>
      </c>
      <c r="B55" s="46" t="s">
        <v>332</v>
      </c>
      <c r="C55" s="164">
        <f>C56</f>
        <v>54.7</v>
      </c>
    </row>
    <row r="56" spans="1:3" ht="18" customHeight="1">
      <c r="A56" s="48" t="s">
        <v>334</v>
      </c>
      <c r="B56" s="46" t="s">
        <v>331</v>
      </c>
      <c r="C56" s="164">
        <v>54.7</v>
      </c>
    </row>
    <row r="57" spans="1:3" ht="12.75">
      <c r="A57" s="38" t="s">
        <v>58</v>
      </c>
      <c r="B57" s="39" t="s">
        <v>171</v>
      </c>
      <c r="C57" s="167">
        <f>C58</f>
        <v>11791.6</v>
      </c>
    </row>
    <row r="58" spans="1:3" ht="26.25">
      <c r="A58" s="41" t="s">
        <v>59</v>
      </c>
      <c r="B58" s="39" t="s">
        <v>172</v>
      </c>
      <c r="C58" s="168">
        <f>C59+C64+C67+C70</f>
        <v>11791.6</v>
      </c>
    </row>
    <row r="59" spans="1:3" ht="12.75">
      <c r="A59" s="42" t="s">
        <v>119</v>
      </c>
      <c r="B59" s="43" t="s">
        <v>173</v>
      </c>
      <c r="C59" s="76">
        <f>C60+C62</f>
        <v>8596.6</v>
      </c>
    </row>
    <row r="60" spans="1:3" ht="12.75" hidden="1">
      <c r="A60" s="48" t="s">
        <v>20</v>
      </c>
      <c r="B60" s="46" t="s">
        <v>120</v>
      </c>
      <c r="C60" s="75">
        <f>C61</f>
        <v>0</v>
      </c>
    </row>
    <row r="61" spans="1:3" ht="26.25" hidden="1">
      <c r="A61" s="48" t="s">
        <v>127</v>
      </c>
      <c r="B61" s="46" t="s">
        <v>121</v>
      </c>
      <c r="C61" s="75">
        <v>0</v>
      </c>
    </row>
    <row r="62" spans="1:3" ht="39">
      <c r="A62" s="48" t="s">
        <v>128</v>
      </c>
      <c r="B62" s="46" t="s">
        <v>185</v>
      </c>
      <c r="C62" s="75">
        <f>C63</f>
        <v>8596.6</v>
      </c>
    </row>
    <row r="63" spans="1:3" ht="26.25">
      <c r="A63" s="73" t="s">
        <v>129</v>
      </c>
      <c r="B63" s="46" t="s">
        <v>174</v>
      </c>
      <c r="C63" s="75">
        <v>8596.6</v>
      </c>
    </row>
    <row r="64" spans="1:3" ht="12.75">
      <c r="A64" s="42" t="s">
        <v>28</v>
      </c>
      <c r="B64" s="46" t="s">
        <v>186</v>
      </c>
      <c r="C64" s="76">
        <f>C65+C66</f>
        <v>490.09999999999997</v>
      </c>
    </row>
    <row r="65" spans="1:3" ht="26.25">
      <c r="A65" s="48" t="s">
        <v>109</v>
      </c>
      <c r="B65" s="46" t="s">
        <v>175</v>
      </c>
      <c r="C65" s="75">
        <v>55.9</v>
      </c>
    </row>
    <row r="66" spans="1:3" ht="26.25">
      <c r="A66" s="48" t="s">
        <v>176</v>
      </c>
      <c r="B66" s="46" t="s">
        <v>177</v>
      </c>
      <c r="C66" s="75">
        <v>434.2</v>
      </c>
    </row>
    <row r="67" spans="1:3" ht="26.25">
      <c r="A67" s="42" t="s">
        <v>122</v>
      </c>
      <c r="B67" s="43" t="s">
        <v>178</v>
      </c>
      <c r="C67" s="76">
        <f>SUM(C68:C69)</f>
        <v>2704.9</v>
      </c>
    </row>
    <row r="68" spans="1:3" ht="26.25" hidden="1">
      <c r="A68" s="48" t="s">
        <v>130</v>
      </c>
      <c r="B68" s="46" t="s">
        <v>179</v>
      </c>
      <c r="C68" s="75">
        <v>0</v>
      </c>
    </row>
    <row r="69" spans="1:3" ht="12.75">
      <c r="A69" s="48" t="s">
        <v>110</v>
      </c>
      <c r="B69" s="46" t="s">
        <v>180</v>
      </c>
      <c r="C69" s="75">
        <v>2704.9</v>
      </c>
    </row>
    <row r="70" spans="1:3" ht="12.75" hidden="1">
      <c r="A70" s="42" t="s">
        <v>123</v>
      </c>
      <c r="B70" s="43" t="s">
        <v>181</v>
      </c>
      <c r="C70" s="76">
        <f>C71+C72</f>
        <v>0</v>
      </c>
    </row>
    <row r="71" spans="1:3" ht="52.5" hidden="1">
      <c r="A71" s="48" t="s">
        <v>183</v>
      </c>
      <c r="B71" s="43" t="s">
        <v>184</v>
      </c>
      <c r="C71" s="76">
        <v>0</v>
      </c>
    </row>
    <row r="72" spans="1:3" ht="26.25" hidden="1">
      <c r="A72" s="48" t="s">
        <v>124</v>
      </c>
      <c r="B72" s="46" t="s">
        <v>182</v>
      </c>
      <c r="C72" s="75">
        <v>0</v>
      </c>
    </row>
    <row r="73" spans="1:3" ht="13.5" hidden="1">
      <c r="A73" s="51" t="s">
        <v>12</v>
      </c>
      <c r="B73" s="46"/>
      <c r="C73" s="169">
        <f>C57+C15</f>
        <v>34176.8</v>
      </c>
    </row>
    <row r="74" spans="1:3" ht="12.75">
      <c r="A74" s="6"/>
      <c r="B74" s="3"/>
      <c r="C74" s="170"/>
    </row>
    <row r="75" spans="1:3" ht="12.75">
      <c r="A75" s="6"/>
      <c r="B75" s="3"/>
      <c r="C75" s="170"/>
    </row>
    <row r="76" spans="1:3" ht="12.75">
      <c r="A76" s="6"/>
      <c r="B76" s="3"/>
      <c r="C76" s="170"/>
    </row>
    <row r="77" spans="1:3" ht="12.75">
      <c r="A77" s="6"/>
      <c r="B77" s="3"/>
      <c r="C77" s="91"/>
    </row>
    <row r="78" spans="2:3" ht="12.75">
      <c r="B78" s="4"/>
      <c r="C78" s="91"/>
    </row>
    <row r="79" spans="2:3" ht="12.75">
      <c r="B79" s="4"/>
      <c r="C79" s="91"/>
    </row>
    <row r="80" spans="2:3" ht="12.75">
      <c r="B80" s="4"/>
      <c r="C80" s="91"/>
    </row>
    <row r="81" spans="2:3" ht="12.75">
      <c r="B81" s="4"/>
      <c r="C81" s="91"/>
    </row>
    <row r="82" spans="2:3" ht="12.75">
      <c r="B82" s="4"/>
      <c r="C82" s="91"/>
    </row>
    <row r="83" spans="2:3" ht="12.75">
      <c r="B83" s="4"/>
      <c r="C83" s="91"/>
    </row>
    <row r="84" spans="2:3" ht="12.75">
      <c r="B84" s="4"/>
      <c r="C84" s="91"/>
    </row>
  </sheetData>
  <sheetProtection/>
  <mergeCells count="3">
    <mergeCell ref="A11:A12"/>
    <mergeCell ref="B11:B12"/>
    <mergeCell ref="C11:C12"/>
  </mergeCells>
  <printOptions/>
  <pageMargins left="0.7086614173228347" right="0.7086614173228347" top="0.7480314960629921" bottom="0.7480314960629921" header="0.31496062992125984" footer="0.31496062992125984"/>
  <pageSetup fitToHeight="2" fitToWidth="1" horizontalDpi="360" verticalDpi="360" orientation="portrait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40"/>
  <sheetViews>
    <sheetView zoomScalePageLayoutView="0" workbookViewId="0" topLeftCell="B1">
      <selection activeCell="K5" sqref="K5"/>
    </sheetView>
  </sheetViews>
  <sheetFormatPr defaultColWidth="7.50390625" defaultRowHeight="12.75"/>
  <cols>
    <col min="1" max="1" width="0.12890625" style="123" hidden="1" customWidth="1"/>
    <col min="2" max="2" width="50.375" style="123" customWidth="1"/>
    <col min="3" max="3" width="22.875" style="134" customWidth="1"/>
    <col min="4" max="4" width="15.625" style="135" customWidth="1"/>
    <col min="5" max="5" width="11.125" style="123" customWidth="1"/>
    <col min="6" max="16384" width="7.50390625" style="123" customWidth="1"/>
  </cols>
  <sheetData>
    <row r="1" spans="2:5" ht="11.25">
      <c r="B1" s="246"/>
      <c r="C1" s="247"/>
      <c r="D1" s="247"/>
      <c r="E1" s="125"/>
    </row>
    <row r="2" spans="2:5" ht="11.25">
      <c r="B2" s="248"/>
      <c r="C2" s="247"/>
      <c r="D2" s="247"/>
      <c r="E2" s="125"/>
    </row>
    <row r="3" spans="2:5" ht="11.25">
      <c r="B3" s="248"/>
      <c r="C3" s="247"/>
      <c r="D3" s="247"/>
      <c r="E3" s="125"/>
    </row>
    <row r="4" spans="2:5" ht="12.75">
      <c r="B4" s="126"/>
      <c r="C4" s="124"/>
      <c r="D4" s="124"/>
      <c r="E4" s="125"/>
    </row>
    <row r="5" spans="1:63" ht="110.25" customHeight="1">
      <c r="A5" s="127"/>
      <c r="B5" s="245" t="s">
        <v>392</v>
      </c>
      <c r="C5" s="245"/>
      <c r="D5" s="245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</row>
    <row r="6" spans="1:63" ht="12.75">
      <c r="A6" s="127"/>
      <c r="B6" s="128"/>
      <c r="C6" s="128"/>
      <c r="D6" s="128"/>
      <c r="E6" s="129" t="s">
        <v>5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</row>
    <row r="7" spans="1:63" ht="31.5" customHeight="1">
      <c r="A7" s="130"/>
      <c r="B7" s="173" t="s">
        <v>367</v>
      </c>
      <c r="C7" s="174" t="s">
        <v>368</v>
      </c>
      <c r="D7" s="187">
        <v>2024</v>
      </c>
      <c r="E7" s="187">
        <v>2025</v>
      </c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</row>
    <row r="8" spans="1:63" ht="11.25" customHeight="1">
      <c r="A8" s="131"/>
      <c r="B8" s="188">
        <v>1</v>
      </c>
      <c r="C8" s="189">
        <v>3</v>
      </c>
      <c r="D8" s="190">
        <v>4</v>
      </c>
      <c r="E8" s="190">
        <v>5</v>
      </c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</row>
    <row r="9" spans="1:63" ht="24" customHeight="1" thickBot="1">
      <c r="A9" s="130"/>
      <c r="B9" s="191" t="s">
        <v>349</v>
      </c>
      <c r="C9" s="192" t="s">
        <v>350</v>
      </c>
      <c r="D9" s="175">
        <f aca="true" t="shared" si="0" ref="D9:E11">D10</f>
        <v>1150</v>
      </c>
      <c r="E9" s="175">
        <f t="shared" si="0"/>
        <v>1170</v>
      </c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</row>
    <row r="10" spans="1:63" ht="26.25" customHeight="1" thickBot="1">
      <c r="A10" s="127"/>
      <c r="B10" s="191" t="s">
        <v>351</v>
      </c>
      <c r="C10" s="192" t="s">
        <v>352</v>
      </c>
      <c r="D10" s="176">
        <f t="shared" si="0"/>
        <v>1150</v>
      </c>
      <c r="E10" s="176">
        <f t="shared" si="0"/>
        <v>1170</v>
      </c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</row>
    <row r="11" spans="1:63" ht="27" customHeight="1" thickBot="1">
      <c r="A11" s="127"/>
      <c r="B11" s="193" t="s">
        <v>353</v>
      </c>
      <c r="C11" s="194" t="s">
        <v>354</v>
      </c>
      <c r="D11" s="175">
        <f t="shared" si="0"/>
        <v>1150</v>
      </c>
      <c r="E11" s="175">
        <f t="shared" si="0"/>
        <v>1170</v>
      </c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</row>
    <row r="12" spans="1:63" ht="29.25" customHeight="1" thickBot="1">
      <c r="A12" s="127"/>
      <c r="B12" s="193" t="s">
        <v>355</v>
      </c>
      <c r="C12" s="194" t="s">
        <v>356</v>
      </c>
      <c r="D12" s="177">
        <v>1150</v>
      </c>
      <c r="E12" s="177">
        <v>1170</v>
      </c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</row>
    <row r="13" spans="1:63" ht="29.25" customHeight="1" thickBot="1">
      <c r="A13" s="127"/>
      <c r="B13" s="193" t="s">
        <v>357</v>
      </c>
      <c r="C13" s="194" t="s">
        <v>358</v>
      </c>
      <c r="D13" s="178">
        <v>0</v>
      </c>
      <c r="E13" s="178">
        <v>0</v>
      </c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</row>
    <row r="14" spans="1:63" ht="29.25" customHeight="1" thickBot="1">
      <c r="A14" s="127"/>
      <c r="B14" s="193" t="s">
        <v>424</v>
      </c>
      <c r="C14" s="194" t="s">
        <v>359</v>
      </c>
      <c r="D14" s="175">
        <v>0</v>
      </c>
      <c r="E14" s="175">
        <v>0</v>
      </c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</row>
    <row r="15" spans="1:63" ht="41.25" customHeight="1" thickBot="1">
      <c r="A15" s="127"/>
      <c r="B15" s="191" t="s">
        <v>425</v>
      </c>
      <c r="C15" s="192" t="s">
        <v>360</v>
      </c>
      <c r="D15" s="177">
        <f>D16</f>
        <v>0</v>
      </c>
      <c r="E15" s="177">
        <f>E16</f>
        <v>0</v>
      </c>
      <c r="F15" s="129"/>
      <c r="G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</row>
    <row r="16" spans="1:63" ht="39.75" customHeight="1" thickBot="1">
      <c r="A16" s="127"/>
      <c r="B16" s="193" t="s">
        <v>361</v>
      </c>
      <c r="C16" s="194" t="s">
        <v>362</v>
      </c>
      <c r="D16" s="177">
        <f>D17</f>
        <v>0</v>
      </c>
      <c r="E16" s="177">
        <f>E17</f>
        <v>0</v>
      </c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</row>
    <row r="17" spans="1:63" s="127" customFormat="1" ht="34.5" customHeight="1" thickBot="1">
      <c r="A17" s="132">
        <v>1010200</v>
      </c>
      <c r="B17" s="193" t="s">
        <v>363</v>
      </c>
      <c r="C17" s="194" t="s">
        <v>364</v>
      </c>
      <c r="D17" s="176">
        <v>0</v>
      </c>
      <c r="E17" s="176">
        <v>0</v>
      </c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</row>
    <row r="18" spans="1:63" ht="27.75" customHeight="1" thickBot="1">
      <c r="A18" s="130">
        <v>1010201</v>
      </c>
      <c r="B18" s="193" t="s">
        <v>365</v>
      </c>
      <c r="C18" s="194" t="s">
        <v>366</v>
      </c>
      <c r="D18" s="177">
        <v>0</v>
      </c>
      <c r="E18" s="177">
        <v>0</v>
      </c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</row>
    <row r="19" spans="1:63" ht="38.25" customHeight="1" thickBot="1">
      <c r="A19" s="130"/>
      <c r="B19" s="193" t="s">
        <v>426</v>
      </c>
      <c r="C19" s="194" t="s">
        <v>380</v>
      </c>
      <c r="D19" s="178">
        <v>0</v>
      </c>
      <c r="E19" s="178">
        <v>0</v>
      </c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</row>
    <row r="20" spans="1:63" ht="33.75" customHeight="1" thickBot="1">
      <c r="A20" s="130"/>
      <c r="B20" s="191" t="s">
        <v>371</v>
      </c>
      <c r="C20" s="192" t="s">
        <v>381</v>
      </c>
      <c r="D20" s="175">
        <f>D21+D25</f>
        <v>0</v>
      </c>
      <c r="E20" s="175">
        <f>E21+E25</f>
        <v>0</v>
      </c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</row>
    <row r="21" spans="1:63" ht="38.25" customHeight="1" thickBot="1">
      <c r="A21" s="130"/>
      <c r="B21" s="193" t="s">
        <v>372</v>
      </c>
      <c r="C21" s="194" t="s">
        <v>382</v>
      </c>
      <c r="D21" s="177">
        <f aca="true" t="shared" si="1" ref="D21:E23">D22</f>
        <v>-36708.9</v>
      </c>
      <c r="E21" s="177">
        <f t="shared" si="1"/>
        <v>-33779.5</v>
      </c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</row>
    <row r="22" spans="1:63" ht="38.25" customHeight="1" thickBot="1">
      <c r="A22" s="130"/>
      <c r="B22" s="193" t="s">
        <v>373</v>
      </c>
      <c r="C22" s="194" t="s">
        <v>383</v>
      </c>
      <c r="D22" s="177">
        <f t="shared" si="1"/>
        <v>-36708.9</v>
      </c>
      <c r="E22" s="177">
        <f t="shared" si="1"/>
        <v>-33779.5</v>
      </c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</row>
    <row r="23" spans="1:63" ht="23.25" customHeight="1" thickBot="1">
      <c r="A23" s="127"/>
      <c r="B23" s="193" t="s">
        <v>374</v>
      </c>
      <c r="C23" s="194" t="s">
        <v>384</v>
      </c>
      <c r="D23" s="175">
        <f t="shared" si="1"/>
        <v>-36708.9</v>
      </c>
      <c r="E23" s="175">
        <f t="shared" si="1"/>
        <v>-33779.5</v>
      </c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</row>
    <row r="24" spans="2:5" ht="24" customHeight="1" thickBot="1">
      <c r="B24" s="195" t="s">
        <v>375</v>
      </c>
      <c r="C24" s="196" t="s">
        <v>385</v>
      </c>
      <c r="D24" s="181">
        <v>-36708.9</v>
      </c>
      <c r="E24" s="181">
        <v>-33779.5</v>
      </c>
    </row>
    <row r="25" spans="2:5" ht="21" customHeight="1" thickBot="1">
      <c r="B25" s="193" t="s">
        <v>370</v>
      </c>
      <c r="C25" s="194" t="s">
        <v>386</v>
      </c>
      <c r="D25" s="182">
        <f aca="true" t="shared" si="2" ref="D25:E27">D26</f>
        <v>36708.9</v>
      </c>
      <c r="E25" s="182">
        <f t="shared" si="2"/>
        <v>33779.5</v>
      </c>
    </row>
    <row r="26" spans="2:5" ht="24" customHeight="1" thickBot="1">
      <c r="B26" s="193" t="s">
        <v>376</v>
      </c>
      <c r="C26" s="194" t="s">
        <v>387</v>
      </c>
      <c r="D26" s="181">
        <f t="shared" si="2"/>
        <v>36708.9</v>
      </c>
      <c r="E26" s="181">
        <f t="shared" si="2"/>
        <v>33779.5</v>
      </c>
    </row>
    <row r="27" spans="2:5" ht="28.5" customHeight="1" thickBot="1">
      <c r="B27" s="193" t="s">
        <v>377</v>
      </c>
      <c r="C27" s="194" t="s">
        <v>388</v>
      </c>
      <c r="D27" s="181">
        <f t="shared" si="2"/>
        <v>36708.9</v>
      </c>
      <c r="E27" s="181">
        <f t="shared" si="2"/>
        <v>33779.5</v>
      </c>
    </row>
    <row r="28" spans="2:5" ht="20.25" customHeight="1" thickBot="1">
      <c r="B28" s="193" t="s">
        <v>378</v>
      </c>
      <c r="C28" s="194" t="s">
        <v>389</v>
      </c>
      <c r="D28" s="182">
        <v>36708.9</v>
      </c>
      <c r="E28" s="182">
        <v>33779.5</v>
      </c>
    </row>
    <row r="29" spans="2:5" ht="22.5" customHeight="1" thickBot="1">
      <c r="B29" s="191" t="s">
        <v>379</v>
      </c>
      <c r="C29" s="192" t="s">
        <v>390</v>
      </c>
      <c r="D29" s="181"/>
      <c r="E29" s="181"/>
    </row>
    <row r="30" ht="18.75" customHeight="1"/>
    <row r="31" spans="2:3" ht="11.25" customHeight="1">
      <c r="B31" s="136"/>
      <c r="C31" s="137"/>
    </row>
    <row r="32" spans="2:3" ht="0.75" customHeight="1">
      <c r="B32" s="138"/>
      <c r="C32" s="139"/>
    </row>
    <row r="33" spans="2:4" ht="14.25" customHeight="1">
      <c r="B33" s="138"/>
      <c r="D33" s="140"/>
    </row>
    <row r="35" spans="2:4" ht="15">
      <c r="B35" s="141"/>
      <c r="C35" s="142"/>
      <c r="D35" s="143"/>
    </row>
    <row r="36" spans="2:4" ht="15">
      <c r="B36" s="141"/>
      <c r="C36" s="142"/>
      <c r="D36" s="143"/>
    </row>
    <row r="39" spans="2:4" s="141" customFormat="1" ht="15">
      <c r="B39" s="123"/>
      <c r="C39" s="134"/>
      <c r="D39" s="135"/>
    </row>
    <row r="40" spans="2:4" s="141" customFormat="1" ht="15">
      <c r="B40" s="123"/>
      <c r="C40" s="134"/>
      <c r="D40" s="135"/>
    </row>
  </sheetData>
  <sheetProtection/>
  <mergeCells count="4">
    <mergeCell ref="B1:D1"/>
    <mergeCell ref="B2:D2"/>
    <mergeCell ref="B3:D3"/>
    <mergeCell ref="B5:D5"/>
  </mergeCells>
  <printOptions/>
  <pageMargins left="0.7086614173228347" right="0.7086614173228347" top="0.7480314960629921" bottom="0.7480314960629921" header="0.31496062992125984" footer="0.31496062992125984"/>
  <pageSetup fitToHeight="1" fitToWidth="1" horizontalDpi="360" verticalDpi="360" orientation="portrait" paperSize="9" scale="7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E13"/>
  <sheetViews>
    <sheetView zoomScalePageLayoutView="0" workbookViewId="0" topLeftCell="A1">
      <selection activeCell="B5" sqref="B5:E5"/>
    </sheetView>
  </sheetViews>
  <sheetFormatPr defaultColWidth="9.00390625" defaultRowHeight="12.75"/>
  <cols>
    <col min="1" max="1" width="15.50390625" style="0" customWidth="1"/>
    <col min="2" max="2" width="9.375" style="0" customWidth="1"/>
    <col min="3" max="3" width="30.00390625" style="0" customWidth="1"/>
    <col min="5" max="5" width="20.25390625" style="0" customWidth="1"/>
  </cols>
  <sheetData>
    <row r="1" ht="15">
      <c r="B1" s="157"/>
    </row>
    <row r="2" ht="15">
      <c r="B2" s="157"/>
    </row>
    <row r="3" ht="15">
      <c r="B3" s="157"/>
    </row>
    <row r="4" ht="99" customHeight="1">
      <c r="B4" s="158"/>
    </row>
    <row r="5" spans="2:5" ht="65.25" customHeight="1">
      <c r="B5" s="251" t="s">
        <v>406</v>
      </c>
      <c r="C5" s="252"/>
      <c r="D5" s="252"/>
      <c r="E5" s="252"/>
    </row>
    <row r="6" ht="13.5">
      <c r="B6" s="159" t="s">
        <v>407</v>
      </c>
    </row>
    <row r="7" ht="14.25" thickBot="1">
      <c r="B7" s="159" t="s">
        <v>408</v>
      </c>
    </row>
    <row r="8" spans="2:5" ht="54" customHeight="1">
      <c r="B8" s="249" t="s">
        <v>87</v>
      </c>
      <c r="C8" s="249" t="s">
        <v>409</v>
      </c>
      <c r="D8" s="201" t="s">
        <v>24</v>
      </c>
      <c r="E8" s="249" t="s">
        <v>411</v>
      </c>
    </row>
    <row r="9" spans="2:5" ht="23.25" thickBot="1">
      <c r="B9" s="250"/>
      <c r="C9" s="250"/>
      <c r="D9" s="203" t="s">
        <v>410</v>
      </c>
      <c r="E9" s="250"/>
    </row>
    <row r="10" spans="2:5" ht="40.5" customHeight="1" thickBot="1">
      <c r="B10" s="202" t="s">
        <v>412</v>
      </c>
      <c r="C10" s="204" t="s">
        <v>413</v>
      </c>
      <c r="D10" s="203">
        <v>61</v>
      </c>
      <c r="E10" s="203" t="s">
        <v>414</v>
      </c>
    </row>
    <row r="11" spans="2:5" ht="56.25" customHeight="1" thickBot="1">
      <c r="B11" s="202" t="s">
        <v>415</v>
      </c>
      <c r="C11" s="205" t="s">
        <v>427</v>
      </c>
      <c r="D11" s="203">
        <v>50</v>
      </c>
      <c r="E11" s="203" t="s">
        <v>416</v>
      </c>
    </row>
    <row r="12" spans="2:5" ht="47.25" customHeight="1" thickBot="1">
      <c r="B12" s="202" t="s">
        <v>417</v>
      </c>
      <c r="C12" s="204" t="s">
        <v>428</v>
      </c>
      <c r="D12" s="206">
        <v>150</v>
      </c>
      <c r="E12" s="203" t="s">
        <v>416</v>
      </c>
    </row>
    <row r="13" spans="2:5" ht="13.5" thickBot="1">
      <c r="B13" s="193"/>
      <c r="C13" s="204" t="s">
        <v>418</v>
      </c>
      <c r="D13" s="203">
        <v>261</v>
      </c>
      <c r="E13" s="203"/>
    </row>
  </sheetData>
  <sheetProtection/>
  <mergeCells count="4">
    <mergeCell ref="B8:B9"/>
    <mergeCell ref="C8:C9"/>
    <mergeCell ref="E8:E9"/>
    <mergeCell ref="B5:E5"/>
  </mergeCells>
  <printOptions/>
  <pageMargins left="0.7" right="0.7" top="0.75" bottom="0.75" header="0.3" footer="0.3"/>
  <pageSetup horizontalDpi="360" verticalDpi="36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2"/>
  <sheetViews>
    <sheetView zoomScalePageLayoutView="0" workbookViewId="0" topLeftCell="A1">
      <selection activeCell="L5" sqref="L5"/>
    </sheetView>
  </sheetViews>
  <sheetFormatPr defaultColWidth="9.00390625" defaultRowHeight="12.75"/>
  <cols>
    <col min="1" max="1" width="15.50390625" style="0" customWidth="1"/>
    <col min="2" max="2" width="9.375" style="0" customWidth="1"/>
    <col min="3" max="3" width="30.00390625" style="0" customWidth="1"/>
    <col min="4" max="4" width="20.25390625" style="0" customWidth="1"/>
  </cols>
  <sheetData>
    <row r="1" ht="15">
      <c r="B1" s="157"/>
    </row>
    <row r="2" ht="15">
      <c r="B2" s="157"/>
    </row>
    <row r="3" ht="15">
      <c r="B3" s="157"/>
    </row>
    <row r="4" ht="105" customHeight="1">
      <c r="B4" s="158"/>
    </row>
    <row r="5" spans="2:6" ht="82.5" customHeight="1">
      <c r="B5" s="251" t="s">
        <v>419</v>
      </c>
      <c r="C5" s="252"/>
      <c r="D5" s="252"/>
      <c r="E5" s="253"/>
      <c r="F5" s="253"/>
    </row>
    <row r="6" ht="13.5">
      <c r="B6" s="159" t="s">
        <v>407</v>
      </c>
    </row>
    <row r="7" ht="13.5">
      <c r="B7" s="159" t="s">
        <v>408</v>
      </c>
    </row>
    <row r="8" spans="2:6" ht="54" customHeight="1">
      <c r="B8" s="207" t="s">
        <v>87</v>
      </c>
      <c r="C8" s="207" t="s">
        <v>409</v>
      </c>
      <c r="D8" s="207" t="s">
        <v>411</v>
      </c>
      <c r="E8" s="207" t="s">
        <v>420</v>
      </c>
      <c r="F8" s="207" t="s">
        <v>421</v>
      </c>
    </row>
    <row r="9" spans="2:9" ht="38.25" customHeight="1">
      <c r="B9" s="207" t="s">
        <v>412</v>
      </c>
      <c r="C9" s="208" t="s">
        <v>413</v>
      </c>
      <c r="D9" s="207" t="s">
        <v>414</v>
      </c>
      <c r="E9" s="207">
        <v>61</v>
      </c>
      <c r="F9" s="207">
        <v>61</v>
      </c>
      <c r="I9" s="5"/>
    </row>
    <row r="10" spans="2:6" ht="37.5" customHeight="1">
      <c r="B10" s="207" t="s">
        <v>415</v>
      </c>
      <c r="C10" s="209" t="s">
        <v>427</v>
      </c>
      <c r="D10" s="207" t="s">
        <v>416</v>
      </c>
      <c r="E10" s="207">
        <v>50</v>
      </c>
      <c r="F10" s="207">
        <v>50</v>
      </c>
    </row>
    <row r="11" spans="2:6" ht="39" customHeight="1">
      <c r="B11" s="207" t="s">
        <v>417</v>
      </c>
      <c r="C11" s="208" t="s">
        <v>428</v>
      </c>
      <c r="D11" s="207" t="s">
        <v>416</v>
      </c>
      <c r="E11" s="207">
        <v>150</v>
      </c>
      <c r="F11" s="207">
        <v>150</v>
      </c>
    </row>
    <row r="12" spans="2:6" ht="12.75">
      <c r="B12" s="208"/>
      <c r="C12" s="208" t="s">
        <v>418</v>
      </c>
      <c r="D12" s="207"/>
      <c r="E12" s="207">
        <f>SUM(E9:E11)</f>
        <v>261</v>
      </c>
      <c r="F12" s="207">
        <f>SUM(F9:F11)</f>
        <v>261</v>
      </c>
    </row>
  </sheetData>
  <sheetProtection/>
  <mergeCells count="1">
    <mergeCell ref="B5:F5"/>
  </mergeCells>
  <printOptions/>
  <pageMargins left="0.7086614173228347" right="0.7086614173228347" top="0.7480314960629921" bottom="0.7480314960629921" header="0.31496062992125984" footer="0.31496062992125984"/>
  <pageSetup fitToHeight="1" fitToWidth="1" horizontalDpi="360" verticalDpi="360" orientation="portrait" paperSize="9" scale="9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tabSelected="1" zoomScalePageLayoutView="0" workbookViewId="0" topLeftCell="B1">
      <selection activeCell="K10" sqref="K10"/>
    </sheetView>
  </sheetViews>
  <sheetFormatPr defaultColWidth="9.00390625" defaultRowHeight="12.75"/>
  <cols>
    <col min="1" max="1" width="44.125" style="0" customWidth="1"/>
    <col min="2" max="2" width="30.50390625" style="0" customWidth="1"/>
    <col min="3" max="3" width="25.50390625" style="0" customWidth="1"/>
    <col min="4" max="4" width="25.375" style="0" customWidth="1"/>
  </cols>
  <sheetData>
    <row r="1" spans="2:4" ht="12.75">
      <c r="B1" s="256"/>
      <c r="C1" s="256"/>
      <c r="D1" s="256"/>
    </row>
    <row r="2" spans="2:4" ht="12.75">
      <c r="B2" s="247"/>
      <c r="C2" s="257"/>
      <c r="D2" s="257"/>
    </row>
    <row r="3" spans="2:4" ht="12.75">
      <c r="B3" s="258"/>
      <c r="C3" s="258"/>
      <c r="D3" s="258"/>
    </row>
    <row r="4" spans="2:4" ht="12.75">
      <c r="B4" s="258"/>
      <c r="C4" s="258"/>
      <c r="D4" s="258"/>
    </row>
    <row r="5" ht="71.25" customHeight="1"/>
    <row r="7" spans="1:4" ht="17.25">
      <c r="A7" s="259" t="s">
        <v>393</v>
      </c>
      <c r="B7" s="259"/>
      <c r="C7" s="259"/>
      <c r="D7" s="259"/>
    </row>
    <row r="8" spans="1:4" ht="31.5" customHeight="1">
      <c r="A8" s="260" t="s">
        <v>422</v>
      </c>
      <c r="B8" s="260"/>
      <c r="C8" s="260"/>
      <c r="D8" s="260"/>
    </row>
    <row r="11" spans="1:4" ht="17.25">
      <c r="A11" s="144"/>
      <c r="B11" s="144"/>
      <c r="C11" s="144"/>
      <c r="D11" s="144"/>
    </row>
    <row r="12" spans="1:4" ht="18">
      <c r="A12" s="145"/>
      <c r="B12" s="145"/>
      <c r="C12" s="145"/>
      <c r="D12" s="145" t="s">
        <v>394</v>
      </c>
    </row>
    <row r="13" spans="1:4" ht="83.25" customHeight="1">
      <c r="A13" s="146" t="s">
        <v>395</v>
      </c>
      <c r="B13" s="146" t="s">
        <v>329</v>
      </c>
      <c r="C13" s="146" t="s">
        <v>327</v>
      </c>
      <c r="D13" s="146" t="s">
        <v>328</v>
      </c>
    </row>
    <row r="14" spans="1:4" ht="33" customHeight="1">
      <c r="A14" s="147" t="s">
        <v>396</v>
      </c>
      <c r="B14" s="148">
        <f>B16</f>
        <v>1110</v>
      </c>
      <c r="C14" s="148">
        <f>C16</f>
        <v>1150</v>
      </c>
      <c r="D14" s="148">
        <f>D16</f>
        <v>1170</v>
      </c>
    </row>
    <row r="15" spans="1:4" ht="18">
      <c r="A15" s="149" t="s">
        <v>26</v>
      </c>
      <c r="B15" s="150"/>
      <c r="C15" s="150"/>
      <c r="D15" s="150"/>
    </row>
    <row r="16" spans="1:4" ht="58.5" customHeight="1">
      <c r="A16" s="151" t="s">
        <v>397</v>
      </c>
      <c r="B16" s="148">
        <f>B17</f>
        <v>1110</v>
      </c>
      <c r="C16" s="148">
        <f>C17</f>
        <v>1150</v>
      </c>
      <c r="D16" s="148">
        <f>D17</f>
        <v>1170</v>
      </c>
    </row>
    <row r="17" spans="1:4" ht="36.75" customHeight="1">
      <c r="A17" s="152" t="s">
        <v>398</v>
      </c>
      <c r="B17" s="150">
        <v>1110</v>
      </c>
      <c r="C17" s="150">
        <v>1150</v>
      </c>
      <c r="D17" s="150">
        <v>1170</v>
      </c>
    </row>
    <row r="18" spans="1:4" ht="36.75" customHeight="1">
      <c r="A18" s="152" t="s">
        <v>399</v>
      </c>
      <c r="B18" s="150">
        <v>0</v>
      </c>
      <c r="C18" s="150">
        <v>0</v>
      </c>
      <c r="D18" s="150">
        <v>0</v>
      </c>
    </row>
    <row r="19" spans="1:4" ht="72.75" customHeight="1">
      <c r="A19" s="153" t="s">
        <v>400</v>
      </c>
      <c r="B19" s="154" t="s">
        <v>401</v>
      </c>
      <c r="C19" s="154" t="s">
        <v>401</v>
      </c>
      <c r="D19" s="154" t="s">
        <v>401</v>
      </c>
    </row>
    <row r="20" spans="1:4" ht="43.5" customHeight="1">
      <c r="A20" s="254" t="s">
        <v>402</v>
      </c>
      <c r="B20" s="155" t="s">
        <v>403</v>
      </c>
      <c r="C20" s="155" t="s">
        <v>404</v>
      </c>
      <c r="D20" s="155" t="s">
        <v>405</v>
      </c>
    </row>
    <row r="21" spans="1:4" ht="43.5" customHeight="1">
      <c r="A21" s="255"/>
      <c r="B21" s="156">
        <f>B14</f>
        <v>1110</v>
      </c>
      <c r="C21" s="156">
        <f>B21+C16</f>
        <v>2260</v>
      </c>
      <c r="D21" s="156">
        <f>C21+D16</f>
        <v>3430</v>
      </c>
    </row>
    <row r="22" ht="63" customHeight="1"/>
    <row r="23" ht="94.5" customHeight="1"/>
  </sheetData>
  <sheetProtection/>
  <mergeCells count="6">
    <mergeCell ref="A20:A21"/>
    <mergeCell ref="B1:D1"/>
    <mergeCell ref="B2:D2"/>
    <mergeCell ref="B3:D4"/>
    <mergeCell ref="A7:D7"/>
    <mergeCell ref="A8:D8"/>
  </mergeCells>
  <printOptions/>
  <pageMargins left="0.7086614173228347" right="0.7086614173228347" top="0.7480314960629921" bottom="0.7480314960629921" header="0.31496062992125984" footer="0.31496062992125984"/>
  <pageSetup fitToHeight="1" fitToWidth="1" horizontalDpi="360" verticalDpi="360" orientation="landscape" paperSize="9" scale="74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145"/>
  <sheetViews>
    <sheetView zoomScalePageLayoutView="0" workbookViewId="0" topLeftCell="A1">
      <selection activeCell="G157" sqref="G157"/>
    </sheetView>
  </sheetViews>
  <sheetFormatPr defaultColWidth="9.00390625" defaultRowHeight="12.75"/>
  <cols>
    <col min="1" max="1" width="51.375" style="1" customWidth="1"/>
    <col min="2" max="2" width="9.50390625" style="88" customWidth="1"/>
    <col min="3" max="3" width="8.50390625" style="78" customWidth="1"/>
    <col min="4" max="4" width="9.00390625" style="79" customWidth="1"/>
    <col min="5" max="5" width="13.625" style="79" customWidth="1"/>
    <col min="6" max="6" width="8.50390625" style="79" customWidth="1"/>
    <col min="7" max="7" width="11.00390625" style="80" customWidth="1"/>
  </cols>
  <sheetData>
    <row r="1" ht="12.75">
      <c r="F1" s="80"/>
    </row>
    <row r="2" ht="12.75">
      <c r="F2" s="80"/>
    </row>
    <row r="3" ht="12.75">
      <c r="F3" s="80"/>
    </row>
    <row r="4" ht="12.75">
      <c r="F4" s="80"/>
    </row>
    <row r="5" ht="12.75">
      <c r="F5" s="80"/>
    </row>
    <row r="6" ht="26.25" customHeight="1">
      <c r="F6" s="80"/>
    </row>
    <row r="7" ht="38.25" customHeight="1">
      <c r="F7" s="80"/>
    </row>
    <row r="8" ht="12.75">
      <c r="F8" s="80"/>
    </row>
    <row r="9" ht="12.75">
      <c r="F9" s="80"/>
    </row>
    <row r="10" ht="5.25" customHeight="1">
      <c r="F10" s="80"/>
    </row>
    <row r="11" ht="12.75" hidden="1"/>
    <row r="13" ht="3" customHeight="1"/>
    <row r="14" ht="15" customHeight="1">
      <c r="G14" s="80" t="s">
        <v>5</v>
      </c>
    </row>
    <row r="15" spans="1:7" ht="12.75">
      <c r="A15" s="11" t="s">
        <v>7</v>
      </c>
      <c r="B15" s="77" t="s">
        <v>306</v>
      </c>
      <c r="C15" s="81" t="s">
        <v>70</v>
      </c>
      <c r="D15" s="82" t="s">
        <v>187</v>
      </c>
      <c r="E15" s="82" t="s">
        <v>91</v>
      </c>
      <c r="F15" s="82" t="s">
        <v>40</v>
      </c>
      <c r="G15" s="83" t="s">
        <v>24</v>
      </c>
    </row>
    <row r="16" spans="1:7" ht="12.75">
      <c r="A16" s="109" t="s">
        <v>0</v>
      </c>
      <c r="B16" s="118">
        <v>917</v>
      </c>
      <c r="C16" s="92" t="s">
        <v>72</v>
      </c>
      <c r="D16" s="92"/>
      <c r="E16" s="92"/>
      <c r="F16" s="92"/>
      <c r="G16" s="84">
        <f>G17+G22+G31+G46+G49+G53</f>
        <v>15344.95</v>
      </c>
    </row>
    <row r="17" spans="1:7" ht="26.25">
      <c r="A17" s="108" t="s">
        <v>189</v>
      </c>
      <c r="B17" s="119">
        <v>917</v>
      </c>
      <c r="C17" s="93" t="s">
        <v>72</v>
      </c>
      <c r="D17" s="93" t="s">
        <v>73</v>
      </c>
      <c r="E17" s="93"/>
      <c r="F17" s="93"/>
      <c r="G17" s="94">
        <f>G18</f>
        <v>1580</v>
      </c>
    </row>
    <row r="18" spans="1:7" ht="34.5" customHeight="1">
      <c r="A18" s="99" t="s">
        <v>188</v>
      </c>
      <c r="B18" s="120">
        <v>917</v>
      </c>
      <c r="C18" s="15" t="s">
        <v>72</v>
      </c>
      <c r="D18" s="15" t="s">
        <v>73</v>
      </c>
      <c r="E18" s="15" t="s">
        <v>250</v>
      </c>
      <c r="F18" s="15"/>
      <c r="G18" s="64">
        <f>G19</f>
        <v>1580</v>
      </c>
    </row>
    <row r="19" spans="1:7" ht="12.75">
      <c r="A19" s="99" t="s">
        <v>190</v>
      </c>
      <c r="B19" s="120">
        <v>917</v>
      </c>
      <c r="C19" s="14" t="s">
        <v>72</v>
      </c>
      <c r="D19" s="14" t="s">
        <v>73</v>
      </c>
      <c r="E19" s="14" t="s">
        <v>251</v>
      </c>
      <c r="F19" s="14"/>
      <c r="G19" s="65">
        <f>G20+G21</f>
        <v>1580</v>
      </c>
    </row>
    <row r="20" spans="1:7" ht="26.25">
      <c r="A20" s="99" t="s">
        <v>191</v>
      </c>
      <c r="B20" s="120">
        <v>917</v>
      </c>
      <c r="C20" s="14" t="s">
        <v>72</v>
      </c>
      <c r="D20" s="14" t="s">
        <v>73</v>
      </c>
      <c r="E20" s="14" t="s">
        <v>251</v>
      </c>
      <c r="F20" s="14" t="s">
        <v>252</v>
      </c>
      <c r="G20" s="60">
        <f>'приложение 7'!F20</f>
        <v>1214.5</v>
      </c>
    </row>
    <row r="21" spans="1:7" ht="39">
      <c r="A21" s="99" t="s">
        <v>192</v>
      </c>
      <c r="B21" s="120">
        <v>917</v>
      </c>
      <c r="C21" s="14" t="s">
        <v>72</v>
      </c>
      <c r="D21" s="14" t="s">
        <v>73</v>
      </c>
      <c r="E21" s="14" t="s">
        <v>251</v>
      </c>
      <c r="F21" s="14" t="s">
        <v>253</v>
      </c>
      <c r="G21" s="60">
        <f>'приложение 7'!F21</f>
        <v>365.5</v>
      </c>
    </row>
    <row r="22" spans="1:7" ht="52.5">
      <c r="A22" s="108" t="s">
        <v>193</v>
      </c>
      <c r="B22" s="119">
        <v>917</v>
      </c>
      <c r="C22" s="95" t="s">
        <v>72</v>
      </c>
      <c r="D22" s="95" t="s">
        <v>74</v>
      </c>
      <c r="E22" s="95"/>
      <c r="F22" s="95"/>
      <c r="G22" s="96">
        <f>G23</f>
        <v>1125.5</v>
      </c>
    </row>
    <row r="23" spans="1:7" ht="26.25">
      <c r="A23" s="99" t="s">
        <v>194</v>
      </c>
      <c r="B23" s="120">
        <v>917</v>
      </c>
      <c r="C23" s="14" t="s">
        <v>72</v>
      </c>
      <c r="D23" s="14" t="s">
        <v>74</v>
      </c>
      <c r="E23" s="14" t="s">
        <v>254</v>
      </c>
      <c r="F23" s="14"/>
      <c r="G23" s="65">
        <f>G24+G25+G26+G27+G28+G29+G30</f>
        <v>1125.5</v>
      </c>
    </row>
    <row r="24" spans="1:7" ht="26.25">
      <c r="A24" s="99" t="s">
        <v>191</v>
      </c>
      <c r="B24" s="120">
        <v>917</v>
      </c>
      <c r="C24" s="14" t="s">
        <v>72</v>
      </c>
      <c r="D24" s="14" t="s">
        <v>74</v>
      </c>
      <c r="E24" s="14" t="s">
        <v>254</v>
      </c>
      <c r="F24" s="14" t="s">
        <v>252</v>
      </c>
      <c r="G24" s="65">
        <f>'приложение 7'!F24</f>
        <v>815.9</v>
      </c>
    </row>
    <row r="25" spans="1:7" ht="39">
      <c r="A25" s="99" t="s">
        <v>192</v>
      </c>
      <c r="B25" s="120">
        <v>917</v>
      </c>
      <c r="C25" s="14" t="s">
        <v>72</v>
      </c>
      <c r="D25" s="14" t="s">
        <v>74</v>
      </c>
      <c r="E25" s="14" t="s">
        <v>254</v>
      </c>
      <c r="F25" s="14" t="s">
        <v>253</v>
      </c>
      <c r="G25" s="65">
        <f>'приложение 7'!F25</f>
        <v>245.6</v>
      </c>
    </row>
    <row r="26" spans="1:7" ht="39">
      <c r="A26" s="99" t="s">
        <v>195</v>
      </c>
      <c r="B26" s="120">
        <v>917</v>
      </c>
      <c r="C26" s="15" t="s">
        <v>72</v>
      </c>
      <c r="D26" s="15" t="s">
        <v>74</v>
      </c>
      <c r="E26" s="15" t="s">
        <v>254</v>
      </c>
      <c r="F26" s="15" t="s">
        <v>255</v>
      </c>
      <c r="G26" s="65">
        <f>'приложение 7'!F26</f>
        <v>5</v>
      </c>
    </row>
    <row r="27" spans="1:7" ht="26.25">
      <c r="A27" s="99" t="s">
        <v>196</v>
      </c>
      <c r="B27" s="120">
        <v>917</v>
      </c>
      <c r="C27" s="14" t="s">
        <v>72</v>
      </c>
      <c r="D27" s="14" t="s">
        <v>74</v>
      </c>
      <c r="E27" s="14" t="s">
        <v>254</v>
      </c>
      <c r="F27" s="14" t="s">
        <v>256</v>
      </c>
      <c r="G27" s="65">
        <f>'приложение 7'!F27</f>
        <v>9</v>
      </c>
    </row>
    <row r="28" spans="1:7" ht="26.25" customHeight="1">
      <c r="A28" s="99" t="s">
        <v>197</v>
      </c>
      <c r="B28" s="120">
        <v>917</v>
      </c>
      <c r="C28" s="14" t="s">
        <v>72</v>
      </c>
      <c r="D28" s="14" t="s">
        <v>74</v>
      </c>
      <c r="E28" s="14" t="s">
        <v>254</v>
      </c>
      <c r="F28" s="14" t="s">
        <v>257</v>
      </c>
      <c r="G28" s="65">
        <f>'приложение 7'!F28</f>
        <v>47.5</v>
      </c>
    </row>
    <row r="29" spans="1:7" ht="12.75">
      <c r="A29" s="99" t="s">
        <v>198</v>
      </c>
      <c r="B29" s="120">
        <v>917</v>
      </c>
      <c r="C29" s="14" t="s">
        <v>72</v>
      </c>
      <c r="D29" s="14" t="s">
        <v>74</v>
      </c>
      <c r="E29" s="14" t="s">
        <v>254</v>
      </c>
      <c r="F29" s="14" t="s">
        <v>258</v>
      </c>
      <c r="G29" s="65">
        <f>'приложение 7'!F29</f>
        <v>1</v>
      </c>
    </row>
    <row r="30" spans="1:7" ht="12.75">
      <c r="A30" s="99" t="s">
        <v>199</v>
      </c>
      <c r="B30" s="120">
        <v>917</v>
      </c>
      <c r="C30" s="14" t="s">
        <v>72</v>
      </c>
      <c r="D30" s="14" t="s">
        <v>74</v>
      </c>
      <c r="E30" s="14" t="s">
        <v>254</v>
      </c>
      <c r="F30" s="14" t="s">
        <v>259</v>
      </c>
      <c r="G30" s="65">
        <f>'приложение 7'!F30</f>
        <v>1.5</v>
      </c>
    </row>
    <row r="31" spans="1:7" ht="52.5">
      <c r="A31" s="109" t="s">
        <v>200</v>
      </c>
      <c r="B31" s="119">
        <v>917</v>
      </c>
      <c r="C31" s="95" t="s">
        <v>72</v>
      </c>
      <c r="D31" s="95" t="s">
        <v>76</v>
      </c>
      <c r="E31" s="95"/>
      <c r="F31" s="95"/>
      <c r="G31" s="96">
        <f>G32+G44</f>
        <v>12298.75</v>
      </c>
    </row>
    <row r="32" spans="1:7" ht="52.5">
      <c r="A32" s="99" t="s">
        <v>188</v>
      </c>
      <c r="B32" s="120">
        <v>917</v>
      </c>
      <c r="C32" s="14" t="s">
        <v>72</v>
      </c>
      <c r="D32" s="14" t="s">
        <v>76</v>
      </c>
      <c r="E32" s="14" t="s">
        <v>250</v>
      </c>
      <c r="F32" s="14"/>
      <c r="G32" s="65">
        <f>G33</f>
        <v>12298.75</v>
      </c>
    </row>
    <row r="33" spans="1:7" ht="12.75">
      <c r="A33" s="99" t="s">
        <v>201</v>
      </c>
      <c r="B33" s="120">
        <v>917</v>
      </c>
      <c r="C33" s="15" t="s">
        <v>72</v>
      </c>
      <c r="D33" s="15" t="s">
        <v>76</v>
      </c>
      <c r="E33" s="15" t="s">
        <v>260</v>
      </c>
      <c r="F33" s="15"/>
      <c r="G33" s="64">
        <f>G34+G35+G36+G37+G38+G39+G40+G41+G42+G43</f>
        <v>12298.75</v>
      </c>
    </row>
    <row r="34" spans="1:7" ht="26.25">
      <c r="A34" s="99" t="s">
        <v>191</v>
      </c>
      <c r="B34" s="120">
        <v>917</v>
      </c>
      <c r="C34" s="14" t="s">
        <v>72</v>
      </c>
      <c r="D34" s="14" t="s">
        <v>76</v>
      </c>
      <c r="E34" s="14" t="s">
        <v>260</v>
      </c>
      <c r="F34" s="14" t="s">
        <v>252</v>
      </c>
      <c r="G34" s="65">
        <f>'приложение 7'!F34</f>
        <v>7546</v>
      </c>
    </row>
    <row r="35" spans="1:7" ht="39">
      <c r="A35" s="99" t="s">
        <v>192</v>
      </c>
      <c r="B35" s="120">
        <v>917</v>
      </c>
      <c r="C35" s="14" t="s">
        <v>72</v>
      </c>
      <c r="D35" s="14" t="s">
        <v>76</v>
      </c>
      <c r="E35" s="14" t="s">
        <v>260</v>
      </c>
      <c r="F35" s="14" t="s">
        <v>253</v>
      </c>
      <c r="G35" s="65">
        <f>'приложение 7'!F35</f>
        <v>2263.75</v>
      </c>
    </row>
    <row r="36" spans="1:7" ht="39">
      <c r="A36" s="99" t="s">
        <v>195</v>
      </c>
      <c r="B36" s="120">
        <v>917</v>
      </c>
      <c r="C36" s="15" t="s">
        <v>72</v>
      </c>
      <c r="D36" s="15" t="s">
        <v>76</v>
      </c>
      <c r="E36" s="15" t="s">
        <v>260</v>
      </c>
      <c r="F36" s="15" t="s">
        <v>255</v>
      </c>
      <c r="G36" s="65">
        <f>'приложение 7'!F36</f>
        <v>20</v>
      </c>
    </row>
    <row r="37" spans="1:7" ht="26.25">
      <c r="A37" s="99" t="s">
        <v>202</v>
      </c>
      <c r="B37" s="120">
        <v>917</v>
      </c>
      <c r="C37" s="15" t="s">
        <v>72</v>
      </c>
      <c r="D37" s="15" t="s">
        <v>76</v>
      </c>
      <c r="E37" s="14" t="s">
        <v>260</v>
      </c>
      <c r="F37" s="15" t="s">
        <v>256</v>
      </c>
      <c r="G37" s="65">
        <f>'приложение 7'!F37</f>
        <v>232</v>
      </c>
    </row>
    <row r="38" spans="1:7" ht="26.25">
      <c r="A38" s="99" t="s">
        <v>203</v>
      </c>
      <c r="B38" s="120">
        <v>917</v>
      </c>
      <c r="C38" s="14" t="s">
        <v>72</v>
      </c>
      <c r="D38" s="14" t="s">
        <v>76</v>
      </c>
      <c r="E38" s="14" t="s">
        <v>260</v>
      </c>
      <c r="F38" s="14" t="s">
        <v>257</v>
      </c>
      <c r="G38" s="65">
        <f>'приложение 7'!F38</f>
        <v>1087</v>
      </c>
    </row>
    <row r="39" spans="1:7" ht="12.75">
      <c r="A39" s="99" t="s">
        <v>204</v>
      </c>
      <c r="B39" s="120">
        <v>917</v>
      </c>
      <c r="C39" s="15" t="s">
        <v>72</v>
      </c>
      <c r="D39" s="15" t="s">
        <v>76</v>
      </c>
      <c r="E39" s="15" t="s">
        <v>260</v>
      </c>
      <c r="F39" s="15" t="s">
        <v>261</v>
      </c>
      <c r="G39" s="65">
        <f>'приложение 7'!F39</f>
        <v>1100</v>
      </c>
    </row>
    <row r="40" spans="1:7" ht="26.25">
      <c r="A40" s="99" t="s">
        <v>205</v>
      </c>
      <c r="B40" s="120">
        <v>917</v>
      </c>
      <c r="C40" s="15" t="s">
        <v>72</v>
      </c>
      <c r="D40" s="15" t="s">
        <v>76</v>
      </c>
      <c r="E40" s="15" t="s">
        <v>260</v>
      </c>
      <c r="F40" s="15" t="s">
        <v>262</v>
      </c>
      <c r="G40" s="65">
        <f>'приложение 7'!F40</f>
        <v>0</v>
      </c>
    </row>
    <row r="41" spans="1:7" ht="26.25">
      <c r="A41" s="99" t="s">
        <v>206</v>
      </c>
      <c r="B41" s="120">
        <v>917</v>
      </c>
      <c r="C41" s="14" t="s">
        <v>72</v>
      </c>
      <c r="D41" s="14" t="s">
        <v>76</v>
      </c>
      <c r="E41" s="14" t="s">
        <v>260</v>
      </c>
      <c r="F41" s="14" t="s">
        <v>263</v>
      </c>
      <c r="G41" s="65">
        <f>'приложение 7'!F41</f>
        <v>10</v>
      </c>
    </row>
    <row r="42" spans="1:7" ht="12.75">
      <c r="A42" s="99" t="s">
        <v>198</v>
      </c>
      <c r="B42" s="120">
        <v>917</v>
      </c>
      <c r="C42" s="14" t="s">
        <v>72</v>
      </c>
      <c r="D42" s="14" t="s">
        <v>76</v>
      </c>
      <c r="E42" s="14" t="s">
        <v>260</v>
      </c>
      <c r="F42" s="14" t="s">
        <v>258</v>
      </c>
      <c r="G42" s="65">
        <f>'приложение 7'!F42</f>
        <v>16</v>
      </c>
    </row>
    <row r="43" spans="1:7" ht="12.75">
      <c r="A43" s="99" t="s">
        <v>199</v>
      </c>
      <c r="B43" s="120">
        <v>917</v>
      </c>
      <c r="C43" s="15" t="s">
        <v>72</v>
      </c>
      <c r="D43" s="15" t="s">
        <v>76</v>
      </c>
      <c r="E43" s="15" t="s">
        <v>260</v>
      </c>
      <c r="F43" s="15" t="s">
        <v>259</v>
      </c>
      <c r="G43" s="65">
        <f>'приложение 7'!F43</f>
        <v>24</v>
      </c>
    </row>
    <row r="44" spans="1:7" ht="21.75" customHeight="1">
      <c r="A44" s="99" t="s">
        <v>207</v>
      </c>
      <c r="B44" s="120">
        <v>917</v>
      </c>
      <c r="C44" s="14" t="s">
        <v>72</v>
      </c>
      <c r="D44" s="14" t="s">
        <v>76</v>
      </c>
      <c r="E44" s="15" t="s">
        <v>264</v>
      </c>
      <c r="F44" s="15"/>
      <c r="G44" s="65">
        <f>'приложение 7'!F44</f>
        <v>0</v>
      </c>
    </row>
    <row r="45" spans="1:7" ht="26.25">
      <c r="A45" s="99" t="s">
        <v>207</v>
      </c>
      <c r="B45" s="120">
        <v>917</v>
      </c>
      <c r="C45" s="14" t="s">
        <v>72</v>
      </c>
      <c r="D45" s="14" t="s">
        <v>76</v>
      </c>
      <c r="E45" s="14" t="s">
        <v>264</v>
      </c>
      <c r="F45" s="14" t="s">
        <v>257</v>
      </c>
      <c r="G45" s="65">
        <f>'приложение 7'!F45</f>
        <v>0</v>
      </c>
    </row>
    <row r="46" spans="1:7" ht="12.75">
      <c r="A46" s="99" t="s">
        <v>32</v>
      </c>
      <c r="B46" s="118">
        <v>917</v>
      </c>
      <c r="C46" s="85" t="s">
        <v>72</v>
      </c>
      <c r="D46" s="85" t="s">
        <v>77</v>
      </c>
      <c r="E46" s="85"/>
      <c r="F46" s="85"/>
      <c r="G46" s="97">
        <f>G47</f>
        <v>0</v>
      </c>
    </row>
    <row r="47" spans="1:7" ht="26.25">
      <c r="A47" s="99" t="s">
        <v>208</v>
      </c>
      <c r="B47" s="120">
        <v>917</v>
      </c>
      <c r="C47" s="14" t="s">
        <v>72</v>
      </c>
      <c r="D47" s="14" t="s">
        <v>77</v>
      </c>
      <c r="E47" s="14" t="s">
        <v>265</v>
      </c>
      <c r="F47" s="14"/>
      <c r="G47" s="65">
        <f>G48</f>
        <v>0</v>
      </c>
    </row>
    <row r="48" spans="1:7" ht="12.75">
      <c r="A48" s="99" t="s">
        <v>209</v>
      </c>
      <c r="B48" s="120">
        <v>917</v>
      </c>
      <c r="C48" s="15" t="s">
        <v>72</v>
      </c>
      <c r="D48" s="15" t="s">
        <v>77</v>
      </c>
      <c r="E48" s="15" t="s">
        <v>265</v>
      </c>
      <c r="F48" s="15" t="s">
        <v>266</v>
      </c>
      <c r="G48" s="64">
        <f>'приложение 7'!F48</f>
        <v>0</v>
      </c>
    </row>
    <row r="49" spans="1:7" ht="12.75">
      <c r="A49" s="109" t="s">
        <v>210</v>
      </c>
      <c r="B49" s="118">
        <v>917</v>
      </c>
      <c r="C49" s="85" t="s">
        <v>72</v>
      </c>
      <c r="D49" s="85" t="s">
        <v>78</v>
      </c>
      <c r="E49" s="85"/>
      <c r="F49" s="85"/>
      <c r="G49" s="97">
        <f>G50</f>
        <v>40</v>
      </c>
    </row>
    <row r="50" spans="1:7" ht="12.75">
      <c r="A50" s="99" t="s">
        <v>210</v>
      </c>
      <c r="B50" s="120">
        <v>917</v>
      </c>
      <c r="C50" s="14" t="s">
        <v>72</v>
      </c>
      <c r="D50" s="14" t="s">
        <v>78</v>
      </c>
      <c r="E50" s="14" t="s">
        <v>267</v>
      </c>
      <c r="F50" s="14"/>
      <c r="G50" s="65">
        <f>G51</f>
        <v>40</v>
      </c>
    </row>
    <row r="51" spans="1:7" ht="12.75">
      <c r="A51" s="99" t="s">
        <v>211</v>
      </c>
      <c r="B51" s="120">
        <v>917</v>
      </c>
      <c r="C51" s="15" t="s">
        <v>72</v>
      </c>
      <c r="D51" s="15" t="s">
        <v>78</v>
      </c>
      <c r="E51" s="15" t="s">
        <v>268</v>
      </c>
      <c r="F51" s="15"/>
      <c r="G51" s="64">
        <f>G52</f>
        <v>40</v>
      </c>
    </row>
    <row r="52" spans="1:7" ht="12.75">
      <c r="A52" s="99" t="s">
        <v>212</v>
      </c>
      <c r="B52" s="120">
        <v>917</v>
      </c>
      <c r="C52" s="14" t="s">
        <v>72</v>
      </c>
      <c r="D52" s="14" t="s">
        <v>78</v>
      </c>
      <c r="E52" s="14" t="s">
        <v>268</v>
      </c>
      <c r="F52" s="14" t="s">
        <v>269</v>
      </c>
      <c r="G52" s="64">
        <f>'приложение 7'!F52</f>
        <v>40</v>
      </c>
    </row>
    <row r="53" spans="1:7" ht="12.75">
      <c r="A53" s="109" t="s">
        <v>93</v>
      </c>
      <c r="B53" s="118">
        <v>917</v>
      </c>
      <c r="C53" s="85" t="s">
        <v>72</v>
      </c>
      <c r="D53" s="85" t="s">
        <v>94</v>
      </c>
      <c r="E53" s="85"/>
      <c r="F53" s="85"/>
      <c r="G53" s="97">
        <f>G54+G55</f>
        <v>300.7</v>
      </c>
    </row>
    <row r="54" spans="1:7" ht="26.25">
      <c r="A54" s="99" t="s">
        <v>203</v>
      </c>
      <c r="B54" s="120">
        <v>917</v>
      </c>
      <c r="C54" s="15" t="s">
        <v>72</v>
      </c>
      <c r="D54" s="15" t="s">
        <v>94</v>
      </c>
      <c r="E54" s="15" t="s">
        <v>270</v>
      </c>
      <c r="F54" s="15" t="s">
        <v>257</v>
      </c>
      <c r="G54" s="64">
        <f>'приложение 7'!F54</f>
        <v>0.7</v>
      </c>
    </row>
    <row r="55" spans="1:7" ht="26.25">
      <c r="A55" s="99" t="s">
        <v>203</v>
      </c>
      <c r="B55" s="120">
        <v>917</v>
      </c>
      <c r="C55" s="14" t="s">
        <v>72</v>
      </c>
      <c r="D55" s="14" t="s">
        <v>94</v>
      </c>
      <c r="E55" s="14" t="s">
        <v>271</v>
      </c>
      <c r="F55" s="14" t="s">
        <v>257</v>
      </c>
      <c r="G55" s="64">
        <f>'приложение 7'!F55</f>
        <v>300</v>
      </c>
    </row>
    <row r="56" spans="1:7" ht="12.75">
      <c r="A56" s="109" t="s">
        <v>213</v>
      </c>
      <c r="B56" s="118">
        <v>917</v>
      </c>
      <c r="C56" s="85" t="s">
        <v>73</v>
      </c>
      <c r="D56" s="85"/>
      <c r="E56" s="85"/>
      <c r="F56" s="85"/>
      <c r="G56" s="97">
        <f>G57</f>
        <v>434.20000000000005</v>
      </c>
    </row>
    <row r="57" spans="1:7" ht="12.75">
      <c r="A57" s="109" t="s">
        <v>214</v>
      </c>
      <c r="B57" s="120">
        <v>917</v>
      </c>
      <c r="C57" s="15" t="s">
        <v>73</v>
      </c>
      <c r="D57" s="15" t="s">
        <v>74</v>
      </c>
      <c r="E57" s="15"/>
      <c r="F57" s="15"/>
      <c r="G57" s="64">
        <f>G58</f>
        <v>434.20000000000005</v>
      </c>
    </row>
    <row r="58" spans="1:7" ht="26.25">
      <c r="A58" s="99" t="s">
        <v>215</v>
      </c>
      <c r="B58" s="120">
        <v>917</v>
      </c>
      <c r="C58" s="14" t="s">
        <v>73</v>
      </c>
      <c r="D58" s="14" t="s">
        <v>74</v>
      </c>
      <c r="E58" s="14" t="s">
        <v>272</v>
      </c>
      <c r="F58" s="14"/>
      <c r="G58" s="64">
        <f>G59+G61+G60+G62+G63+G64</f>
        <v>434.20000000000005</v>
      </c>
    </row>
    <row r="59" spans="1:7" ht="26.25">
      <c r="A59" s="99" t="s">
        <v>191</v>
      </c>
      <c r="B59" s="120">
        <v>917</v>
      </c>
      <c r="C59" s="14" t="s">
        <v>73</v>
      </c>
      <c r="D59" s="14" t="s">
        <v>74</v>
      </c>
      <c r="E59" s="14" t="s">
        <v>272</v>
      </c>
      <c r="F59" s="14" t="s">
        <v>252</v>
      </c>
      <c r="G59" s="65">
        <f>'приложение 7'!F59</f>
        <v>326.1</v>
      </c>
    </row>
    <row r="60" spans="1:7" ht="39">
      <c r="A60" s="99" t="s">
        <v>216</v>
      </c>
      <c r="B60" s="120">
        <v>917</v>
      </c>
      <c r="C60" s="14" t="s">
        <v>73</v>
      </c>
      <c r="D60" s="14" t="s">
        <v>74</v>
      </c>
      <c r="E60" s="14" t="s">
        <v>272</v>
      </c>
      <c r="F60" s="14" t="s">
        <v>255</v>
      </c>
      <c r="G60" s="65">
        <f>'приложение 7'!F60</f>
        <v>1.6</v>
      </c>
    </row>
    <row r="61" spans="1:7" ht="39">
      <c r="A61" s="99" t="s">
        <v>192</v>
      </c>
      <c r="B61" s="120">
        <v>917</v>
      </c>
      <c r="C61" s="15" t="s">
        <v>73</v>
      </c>
      <c r="D61" s="15" t="s">
        <v>74</v>
      </c>
      <c r="E61" s="15" t="s">
        <v>272</v>
      </c>
      <c r="F61" s="15" t="s">
        <v>253</v>
      </c>
      <c r="G61" s="65">
        <f>'приложение 7'!F61</f>
        <v>98.5</v>
      </c>
    </row>
    <row r="62" spans="1:7" ht="26.25">
      <c r="A62" s="99" t="s">
        <v>196</v>
      </c>
      <c r="B62" s="120">
        <v>917</v>
      </c>
      <c r="C62" s="14" t="s">
        <v>73</v>
      </c>
      <c r="D62" s="14" t="s">
        <v>74</v>
      </c>
      <c r="E62" s="14" t="s">
        <v>272</v>
      </c>
      <c r="F62" s="14" t="s">
        <v>256</v>
      </c>
      <c r="G62" s="65">
        <f>'приложение 7'!F62</f>
        <v>2</v>
      </c>
    </row>
    <row r="63" spans="1:7" ht="26.25">
      <c r="A63" s="99" t="s">
        <v>203</v>
      </c>
      <c r="B63" s="120">
        <v>917</v>
      </c>
      <c r="C63" s="14" t="s">
        <v>73</v>
      </c>
      <c r="D63" s="14" t="s">
        <v>74</v>
      </c>
      <c r="E63" s="14" t="s">
        <v>272</v>
      </c>
      <c r="F63" s="14" t="s">
        <v>257</v>
      </c>
      <c r="G63" s="65">
        <f>'приложение 7'!F63</f>
        <v>4</v>
      </c>
    </row>
    <row r="64" spans="1:7" ht="12.75">
      <c r="A64" s="99" t="s">
        <v>204</v>
      </c>
      <c r="B64" s="120">
        <v>917</v>
      </c>
      <c r="C64" s="15" t="s">
        <v>73</v>
      </c>
      <c r="D64" s="15" t="s">
        <v>74</v>
      </c>
      <c r="E64" s="15" t="s">
        <v>272</v>
      </c>
      <c r="F64" s="15" t="s">
        <v>261</v>
      </c>
      <c r="G64" s="65">
        <f>'приложение 7'!F64</f>
        <v>2</v>
      </c>
    </row>
    <row r="65" spans="1:7" ht="26.25">
      <c r="A65" s="109" t="s">
        <v>1</v>
      </c>
      <c r="B65" s="118">
        <v>917</v>
      </c>
      <c r="C65" s="85" t="s">
        <v>273</v>
      </c>
      <c r="D65" s="85"/>
      <c r="E65" s="85"/>
      <c r="F65" s="85"/>
      <c r="G65" s="97">
        <f>G66+G69+G73</f>
        <v>408</v>
      </c>
    </row>
    <row r="66" spans="1:7" ht="12.75">
      <c r="A66" s="99" t="s">
        <v>217</v>
      </c>
      <c r="B66" s="120">
        <v>917</v>
      </c>
      <c r="C66" s="14" t="s">
        <v>74</v>
      </c>
      <c r="D66" s="14" t="s">
        <v>79</v>
      </c>
      <c r="E66" s="14"/>
      <c r="F66" s="14"/>
      <c r="G66" s="65">
        <f>G67</f>
        <v>100</v>
      </c>
    </row>
    <row r="67" spans="1:7" ht="26.25">
      <c r="A67" s="99" t="s">
        <v>218</v>
      </c>
      <c r="B67" s="120">
        <v>917</v>
      </c>
      <c r="C67" s="15" t="s">
        <v>74</v>
      </c>
      <c r="D67" s="15" t="s">
        <v>79</v>
      </c>
      <c r="E67" s="15" t="s">
        <v>274</v>
      </c>
      <c r="F67" s="15" t="s">
        <v>113</v>
      </c>
      <c r="G67" s="64">
        <f>G68</f>
        <v>100</v>
      </c>
    </row>
    <row r="68" spans="1:7" ht="26.25">
      <c r="A68" s="99" t="s">
        <v>203</v>
      </c>
      <c r="B68" s="120">
        <v>917</v>
      </c>
      <c r="C68" s="14" t="s">
        <v>74</v>
      </c>
      <c r="D68" s="14" t="s">
        <v>79</v>
      </c>
      <c r="E68" s="14" t="s">
        <v>274</v>
      </c>
      <c r="F68" s="14" t="s">
        <v>257</v>
      </c>
      <c r="G68" s="64">
        <f>'приложение 7'!F68</f>
        <v>100</v>
      </c>
    </row>
    <row r="69" spans="1:7" ht="39">
      <c r="A69" s="99" t="s">
        <v>131</v>
      </c>
      <c r="B69" s="120">
        <v>917</v>
      </c>
      <c r="C69" s="14" t="s">
        <v>74</v>
      </c>
      <c r="D69" s="14" t="s">
        <v>83</v>
      </c>
      <c r="E69" s="14"/>
      <c r="F69" s="14"/>
      <c r="G69" s="65">
        <f>G70</f>
        <v>308</v>
      </c>
    </row>
    <row r="70" spans="1:7" ht="52.5">
      <c r="A70" s="99" t="s">
        <v>219</v>
      </c>
      <c r="B70" s="120">
        <v>917</v>
      </c>
      <c r="C70" s="14" t="s">
        <v>74</v>
      </c>
      <c r="D70" s="14" t="s">
        <v>83</v>
      </c>
      <c r="E70" s="14" t="s">
        <v>275</v>
      </c>
      <c r="F70" s="14"/>
      <c r="G70" s="65">
        <f>G71</f>
        <v>308</v>
      </c>
    </row>
    <row r="71" spans="1:7" ht="39">
      <c r="A71" s="99" t="s">
        <v>220</v>
      </c>
      <c r="B71" s="120">
        <v>917</v>
      </c>
      <c r="C71" s="14" t="s">
        <v>74</v>
      </c>
      <c r="D71" s="14" t="s">
        <v>83</v>
      </c>
      <c r="E71" s="14" t="s">
        <v>275</v>
      </c>
      <c r="F71" s="14"/>
      <c r="G71" s="65">
        <f>G72</f>
        <v>308</v>
      </c>
    </row>
    <row r="72" spans="1:7" ht="26.25">
      <c r="A72" s="99" t="s">
        <v>203</v>
      </c>
      <c r="B72" s="120">
        <v>917</v>
      </c>
      <c r="C72" s="14" t="s">
        <v>74</v>
      </c>
      <c r="D72" s="14" t="s">
        <v>83</v>
      </c>
      <c r="E72" s="14" t="s">
        <v>276</v>
      </c>
      <c r="F72" s="14" t="s">
        <v>257</v>
      </c>
      <c r="G72" s="65">
        <f>'приложение 7'!F72</f>
        <v>308</v>
      </c>
    </row>
    <row r="73" spans="1:7" ht="26.25">
      <c r="A73" s="99" t="s">
        <v>35</v>
      </c>
      <c r="B73" s="120">
        <v>917</v>
      </c>
      <c r="C73" s="15" t="s">
        <v>74</v>
      </c>
      <c r="D73" s="15" t="s">
        <v>80</v>
      </c>
      <c r="E73" s="15"/>
      <c r="F73" s="15"/>
      <c r="G73" s="64">
        <f>G74</f>
        <v>0</v>
      </c>
    </row>
    <row r="74" spans="1:7" ht="39">
      <c r="A74" s="99" t="s">
        <v>305</v>
      </c>
      <c r="B74" s="120">
        <v>917</v>
      </c>
      <c r="C74" s="15" t="s">
        <v>74</v>
      </c>
      <c r="D74" s="15" t="s">
        <v>80</v>
      </c>
      <c r="E74" s="14" t="s">
        <v>275</v>
      </c>
      <c r="F74" s="14"/>
      <c r="G74" s="65">
        <f>G75</f>
        <v>0</v>
      </c>
    </row>
    <row r="75" spans="1:7" ht="26.25">
      <c r="A75" s="99" t="s">
        <v>203</v>
      </c>
      <c r="B75" s="120">
        <v>917</v>
      </c>
      <c r="C75" s="14" t="s">
        <v>74</v>
      </c>
      <c r="D75" s="14" t="s">
        <v>80</v>
      </c>
      <c r="E75" s="14" t="s">
        <v>275</v>
      </c>
      <c r="F75" s="14" t="s">
        <v>257</v>
      </c>
      <c r="G75" s="65">
        <f>'приложение 7'!F75</f>
        <v>0</v>
      </c>
    </row>
    <row r="76" spans="1:7" ht="12.75">
      <c r="A76" s="109" t="s">
        <v>16</v>
      </c>
      <c r="B76" s="118">
        <v>917</v>
      </c>
      <c r="C76" s="92" t="s">
        <v>76</v>
      </c>
      <c r="D76" s="92"/>
      <c r="E76" s="92"/>
      <c r="F76" s="92"/>
      <c r="G76" s="100">
        <f>G77+G82+G86</f>
        <v>13067.599999999999</v>
      </c>
    </row>
    <row r="77" spans="1:7" ht="12.75">
      <c r="A77" s="99" t="s">
        <v>31</v>
      </c>
      <c r="B77" s="119">
        <v>917</v>
      </c>
      <c r="C77" s="95" t="s">
        <v>76</v>
      </c>
      <c r="D77" s="95" t="s">
        <v>72</v>
      </c>
      <c r="E77" s="95"/>
      <c r="F77" s="95"/>
      <c r="G77" s="96">
        <f>G78</f>
        <v>55.2</v>
      </c>
    </row>
    <row r="78" spans="1:7" ht="26.25">
      <c r="A78" s="99" t="s">
        <v>222</v>
      </c>
      <c r="B78" s="120">
        <v>917</v>
      </c>
      <c r="C78" s="15" t="s">
        <v>76</v>
      </c>
      <c r="D78" s="15" t="s">
        <v>72</v>
      </c>
      <c r="E78" s="15" t="s">
        <v>277</v>
      </c>
      <c r="F78" s="15"/>
      <c r="G78" s="65">
        <f>G79+G80+G81</f>
        <v>55.2</v>
      </c>
    </row>
    <row r="79" spans="1:7" ht="26.25">
      <c r="A79" s="99" t="s">
        <v>191</v>
      </c>
      <c r="B79" s="120">
        <v>917</v>
      </c>
      <c r="C79" s="14" t="s">
        <v>76</v>
      </c>
      <c r="D79" s="14" t="s">
        <v>72</v>
      </c>
      <c r="E79" s="14" t="s">
        <v>277</v>
      </c>
      <c r="F79" s="14" t="s">
        <v>252</v>
      </c>
      <c r="G79" s="64">
        <f>'приложение 7'!F79</f>
        <v>40.9</v>
      </c>
    </row>
    <row r="80" spans="1:7" ht="39">
      <c r="A80" s="99" t="s">
        <v>192</v>
      </c>
      <c r="B80" s="120">
        <v>917</v>
      </c>
      <c r="C80" s="14" t="s">
        <v>76</v>
      </c>
      <c r="D80" s="14" t="s">
        <v>72</v>
      </c>
      <c r="E80" s="14" t="s">
        <v>277</v>
      </c>
      <c r="F80" s="14" t="s">
        <v>253</v>
      </c>
      <c r="G80" s="64">
        <f>'приложение 7'!F80</f>
        <v>12.3</v>
      </c>
    </row>
    <row r="81" spans="1:7" ht="26.25">
      <c r="A81" s="99" t="s">
        <v>203</v>
      </c>
      <c r="B81" s="120">
        <v>917</v>
      </c>
      <c r="C81" s="14" t="s">
        <v>76</v>
      </c>
      <c r="D81" s="14" t="s">
        <v>72</v>
      </c>
      <c r="E81" s="14" t="s">
        <v>277</v>
      </c>
      <c r="F81" s="14" t="s">
        <v>257</v>
      </c>
      <c r="G81" s="64">
        <f>'приложение 7'!F81</f>
        <v>2</v>
      </c>
    </row>
    <row r="82" spans="1:7" ht="12.75">
      <c r="A82" s="99" t="s">
        <v>17</v>
      </c>
      <c r="B82" s="118">
        <v>917</v>
      </c>
      <c r="C82" s="95" t="s">
        <v>76</v>
      </c>
      <c r="D82" s="95" t="s">
        <v>82</v>
      </c>
      <c r="E82" s="95"/>
      <c r="F82" s="95"/>
      <c r="G82" s="96">
        <f>G83</f>
        <v>5000</v>
      </c>
    </row>
    <row r="83" spans="1:7" ht="12.75">
      <c r="A83" s="99" t="s">
        <v>21</v>
      </c>
      <c r="B83" s="120">
        <v>917</v>
      </c>
      <c r="C83" s="15" t="s">
        <v>76</v>
      </c>
      <c r="D83" s="15" t="s">
        <v>82</v>
      </c>
      <c r="E83" s="15" t="s">
        <v>278</v>
      </c>
      <c r="F83" s="15"/>
      <c r="G83" s="64">
        <f>G84</f>
        <v>5000</v>
      </c>
    </row>
    <row r="84" spans="1:7" ht="26.25">
      <c r="A84" s="99" t="s">
        <v>223</v>
      </c>
      <c r="B84" s="120">
        <v>917</v>
      </c>
      <c r="C84" s="14" t="s">
        <v>76</v>
      </c>
      <c r="D84" s="14" t="s">
        <v>82</v>
      </c>
      <c r="E84" s="14" t="s">
        <v>279</v>
      </c>
      <c r="F84" s="14"/>
      <c r="G84" s="65">
        <f>G85</f>
        <v>5000</v>
      </c>
    </row>
    <row r="85" spans="1:7" ht="26.25">
      <c r="A85" s="99" t="s">
        <v>203</v>
      </c>
      <c r="B85" s="120">
        <v>917</v>
      </c>
      <c r="C85" s="15" t="s">
        <v>76</v>
      </c>
      <c r="D85" s="15" t="s">
        <v>82</v>
      </c>
      <c r="E85" s="15" t="s">
        <v>279</v>
      </c>
      <c r="F85" s="15" t="s">
        <v>257</v>
      </c>
      <c r="G85" s="64">
        <f>'приложение 7'!$F$85</f>
        <v>5000</v>
      </c>
    </row>
    <row r="86" spans="1:7" ht="12.75">
      <c r="A86" s="99" t="s">
        <v>36</v>
      </c>
      <c r="B86" s="119">
        <v>917</v>
      </c>
      <c r="C86" s="95" t="s">
        <v>76</v>
      </c>
      <c r="D86" s="95" t="s">
        <v>79</v>
      </c>
      <c r="E86" s="95"/>
      <c r="F86" s="95"/>
      <c r="G86" s="96">
        <f>G87+G89+G91</f>
        <v>8012.4</v>
      </c>
    </row>
    <row r="87" spans="1:7" ht="26.25">
      <c r="A87" s="99" t="s">
        <v>224</v>
      </c>
      <c r="B87" s="119">
        <v>917</v>
      </c>
      <c r="C87" s="95" t="s">
        <v>76</v>
      </c>
      <c r="D87" s="95" t="s">
        <v>79</v>
      </c>
      <c r="E87" s="95" t="s">
        <v>280</v>
      </c>
      <c r="F87" s="95"/>
      <c r="G87" s="96">
        <f>G88</f>
        <v>4812.5</v>
      </c>
    </row>
    <row r="88" spans="1:7" ht="12.75">
      <c r="A88" s="99" t="s">
        <v>303</v>
      </c>
      <c r="B88" s="120">
        <v>917</v>
      </c>
      <c r="C88" s="14" t="s">
        <v>76</v>
      </c>
      <c r="D88" s="14" t="s">
        <v>79</v>
      </c>
      <c r="E88" s="14" t="s">
        <v>280</v>
      </c>
      <c r="F88" s="14" t="s">
        <v>257</v>
      </c>
      <c r="G88" s="65">
        <f>'приложение 7'!F88</f>
        <v>4812.5</v>
      </c>
    </row>
    <row r="89" spans="1:7" ht="26.25">
      <c r="A89" s="99" t="s">
        <v>203</v>
      </c>
      <c r="B89" s="119">
        <v>917</v>
      </c>
      <c r="C89" s="95" t="s">
        <v>76</v>
      </c>
      <c r="D89" s="95" t="s">
        <v>79</v>
      </c>
      <c r="E89" s="95" t="s">
        <v>304</v>
      </c>
      <c r="F89" s="95"/>
      <c r="G89" s="65">
        <f>'приложение 7'!F89</f>
        <v>54.7</v>
      </c>
    </row>
    <row r="90" spans="1:7" ht="26.25">
      <c r="A90" s="109" t="s">
        <v>225</v>
      </c>
      <c r="B90" s="120">
        <v>917</v>
      </c>
      <c r="C90" s="14" t="s">
        <v>76</v>
      </c>
      <c r="D90" s="14" t="s">
        <v>79</v>
      </c>
      <c r="E90" s="14" t="s">
        <v>304</v>
      </c>
      <c r="F90" s="14" t="s">
        <v>257</v>
      </c>
      <c r="G90" s="65">
        <f>'приложение 7'!F90</f>
        <v>54.7</v>
      </c>
    </row>
    <row r="91" spans="1:7" ht="26.25">
      <c r="A91" s="99" t="s">
        <v>203</v>
      </c>
      <c r="B91" s="119">
        <v>917</v>
      </c>
      <c r="C91" s="95" t="s">
        <v>76</v>
      </c>
      <c r="D91" s="95" t="s">
        <v>79</v>
      </c>
      <c r="E91" s="95" t="s">
        <v>281</v>
      </c>
      <c r="F91" s="95"/>
      <c r="G91" s="65">
        <f>'приложение 7'!F91</f>
        <v>3145.2</v>
      </c>
    </row>
    <row r="92" spans="1:7" ht="26.25">
      <c r="A92" s="99" t="s">
        <v>203</v>
      </c>
      <c r="B92" s="120">
        <v>917</v>
      </c>
      <c r="C92" s="14" t="s">
        <v>76</v>
      </c>
      <c r="D92" s="14" t="s">
        <v>79</v>
      </c>
      <c r="E92" s="14" t="s">
        <v>281</v>
      </c>
      <c r="F92" s="14" t="s">
        <v>257</v>
      </c>
      <c r="G92" s="65">
        <f>'приложение 7'!F92</f>
        <v>3145.2</v>
      </c>
    </row>
    <row r="93" spans="1:7" ht="12.75">
      <c r="A93" s="109" t="s">
        <v>2</v>
      </c>
      <c r="B93" s="118">
        <v>917</v>
      </c>
      <c r="C93" s="95" t="s">
        <v>81</v>
      </c>
      <c r="D93" s="95"/>
      <c r="E93" s="95"/>
      <c r="F93" s="95"/>
      <c r="G93" s="97">
        <f>'приложение 7'!F93</f>
        <v>4436.9</v>
      </c>
    </row>
    <row r="94" spans="1:7" ht="12.75">
      <c r="A94" s="99" t="s">
        <v>19</v>
      </c>
      <c r="B94" s="118">
        <v>917</v>
      </c>
      <c r="C94" s="85" t="s">
        <v>81</v>
      </c>
      <c r="D94" s="85" t="s">
        <v>72</v>
      </c>
      <c r="E94" s="85"/>
      <c r="F94" s="85"/>
      <c r="G94" s="65">
        <f>'приложение 7'!F94</f>
        <v>50</v>
      </c>
    </row>
    <row r="95" spans="1:7" ht="26.25">
      <c r="A95" s="99" t="s">
        <v>218</v>
      </c>
      <c r="B95" s="120">
        <v>917</v>
      </c>
      <c r="C95" s="14" t="s">
        <v>81</v>
      </c>
      <c r="D95" s="14" t="s">
        <v>72</v>
      </c>
      <c r="E95" s="14" t="s">
        <v>282</v>
      </c>
      <c r="F95" s="14"/>
      <c r="G95" s="65">
        <f>'приложение 7'!F95</f>
        <v>50</v>
      </c>
    </row>
    <row r="96" spans="1:7" ht="12.75">
      <c r="A96" s="99" t="s">
        <v>226</v>
      </c>
      <c r="B96" s="120">
        <v>917</v>
      </c>
      <c r="C96" s="14" t="s">
        <v>81</v>
      </c>
      <c r="D96" s="14" t="s">
        <v>72</v>
      </c>
      <c r="E96" s="14" t="s">
        <v>282</v>
      </c>
      <c r="F96" s="14" t="s">
        <v>257</v>
      </c>
      <c r="G96" s="65">
        <f>'приложение 7'!F96</f>
        <v>50</v>
      </c>
    </row>
    <row r="97" spans="1:7" ht="12.75">
      <c r="A97" s="99" t="s">
        <v>3</v>
      </c>
      <c r="B97" s="118">
        <v>917</v>
      </c>
      <c r="C97" s="95" t="s">
        <v>81</v>
      </c>
      <c r="D97" s="95" t="s">
        <v>73</v>
      </c>
      <c r="E97" s="95"/>
      <c r="F97" s="95"/>
      <c r="G97" s="65">
        <f>'приложение 7'!F97</f>
        <v>1791.4</v>
      </c>
    </row>
    <row r="98" spans="1:7" ht="105">
      <c r="A98" s="99" t="s">
        <v>227</v>
      </c>
      <c r="B98" s="120">
        <v>917</v>
      </c>
      <c r="C98" s="14" t="s">
        <v>81</v>
      </c>
      <c r="D98" s="14" t="s">
        <v>73</v>
      </c>
      <c r="E98" s="14" t="s">
        <v>283</v>
      </c>
      <c r="F98" s="14" t="s">
        <v>257</v>
      </c>
      <c r="G98" s="65">
        <f>'приложение 7'!F98</f>
        <v>0</v>
      </c>
    </row>
    <row r="99" spans="1:7" ht="26.25">
      <c r="A99" s="99" t="s">
        <v>228</v>
      </c>
      <c r="B99" s="120">
        <v>917</v>
      </c>
      <c r="C99" s="14" t="s">
        <v>81</v>
      </c>
      <c r="D99" s="14" t="s">
        <v>73</v>
      </c>
      <c r="E99" s="14" t="s">
        <v>284</v>
      </c>
      <c r="F99" s="14" t="s">
        <v>257</v>
      </c>
      <c r="G99" s="65">
        <f>'приложение 7'!F99</f>
        <v>630</v>
      </c>
    </row>
    <row r="100" spans="1:7" ht="26.25">
      <c r="A100" s="99" t="s">
        <v>229</v>
      </c>
      <c r="B100" s="120">
        <v>917</v>
      </c>
      <c r="C100" s="14" t="s">
        <v>81</v>
      </c>
      <c r="D100" s="14" t="s">
        <v>73</v>
      </c>
      <c r="E100" s="14" t="s">
        <v>285</v>
      </c>
      <c r="F100" s="14" t="s">
        <v>257</v>
      </c>
      <c r="G100" s="65">
        <f>'приложение 7'!F100</f>
        <v>1161.4</v>
      </c>
    </row>
    <row r="101" spans="1:7" ht="12.75">
      <c r="A101" s="99" t="s">
        <v>18</v>
      </c>
      <c r="B101" s="120">
        <v>917</v>
      </c>
      <c r="C101" s="14" t="s">
        <v>81</v>
      </c>
      <c r="D101" s="14" t="s">
        <v>74</v>
      </c>
      <c r="E101" s="14"/>
      <c r="F101" s="14"/>
      <c r="G101" s="65">
        <f>'приложение 7'!F101</f>
        <v>2565.5</v>
      </c>
    </row>
    <row r="102" spans="1:7" ht="12.75">
      <c r="A102" s="99" t="s">
        <v>230</v>
      </c>
      <c r="B102" s="120">
        <v>917</v>
      </c>
      <c r="C102" s="14" t="s">
        <v>81</v>
      </c>
      <c r="D102" s="14" t="s">
        <v>74</v>
      </c>
      <c r="E102" s="14" t="s">
        <v>286</v>
      </c>
      <c r="F102" s="14"/>
      <c r="G102" s="65">
        <f>'приложение 7'!F102</f>
        <v>990</v>
      </c>
    </row>
    <row r="103" spans="1:7" ht="26.25">
      <c r="A103" s="99" t="s">
        <v>203</v>
      </c>
      <c r="B103" s="120">
        <v>917</v>
      </c>
      <c r="C103" s="15" t="s">
        <v>81</v>
      </c>
      <c r="D103" s="15" t="s">
        <v>74</v>
      </c>
      <c r="E103" s="15" t="s">
        <v>286</v>
      </c>
      <c r="F103" s="15" t="s">
        <v>257</v>
      </c>
      <c r="G103" s="65">
        <f>'приложение 7'!F103</f>
        <v>140</v>
      </c>
    </row>
    <row r="104" spans="1:7" ht="12.75">
      <c r="A104" s="99" t="s">
        <v>204</v>
      </c>
      <c r="B104" s="120">
        <v>917</v>
      </c>
      <c r="C104" s="14" t="s">
        <v>81</v>
      </c>
      <c r="D104" s="14" t="s">
        <v>74</v>
      </c>
      <c r="E104" s="14" t="s">
        <v>286</v>
      </c>
      <c r="F104" s="14" t="s">
        <v>261</v>
      </c>
      <c r="G104" s="65">
        <f>'приложение 7'!F104</f>
        <v>850</v>
      </c>
    </row>
    <row r="105" spans="1:7" ht="12.75">
      <c r="A105" s="99" t="s">
        <v>231</v>
      </c>
      <c r="B105" s="120">
        <v>917</v>
      </c>
      <c r="C105" s="14" t="s">
        <v>81</v>
      </c>
      <c r="D105" s="14" t="s">
        <v>74</v>
      </c>
      <c r="E105" s="14" t="s">
        <v>287</v>
      </c>
      <c r="F105" s="14"/>
      <c r="G105" s="65">
        <f>'приложение 7'!F105</f>
        <v>1370.5</v>
      </c>
    </row>
    <row r="106" spans="1:7" ht="26.25">
      <c r="A106" s="99" t="s">
        <v>203</v>
      </c>
      <c r="B106" s="120">
        <v>917</v>
      </c>
      <c r="C106" s="15" t="s">
        <v>81</v>
      </c>
      <c r="D106" s="15" t="s">
        <v>74</v>
      </c>
      <c r="E106" s="15" t="s">
        <v>287</v>
      </c>
      <c r="F106" s="15" t="s">
        <v>257</v>
      </c>
      <c r="G106" s="65">
        <f>'приложение 7'!F106</f>
        <v>1370.5</v>
      </c>
    </row>
    <row r="107" spans="1:7" ht="26.25">
      <c r="A107" s="99" t="s">
        <v>232</v>
      </c>
      <c r="B107" s="120">
        <v>917</v>
      </c>
      <c r="C107" s="14" t="s">
        <v>81</v>
      </c>
      <c r="D107" s="14" t="s">
        <v>74</v>
      </c>
      <c r="E107" s="14" t="s">
        <v>288</v>
      </c>
      <c r="F107" s="14"/>
      <c r="G107" s="65">
        <f>'приложение 7'!F107</f>
        <v>50</v>
      </c>
    </row>
    <row r="108" spans="1:7" ht="26.25">
      <c r="A108" s="99" t="s">
        <v>203</v>
      </c>
      <c r="B108" s="120">
        <v>917</v>
      </c>
      <c r="C108" s="14" t="s">
        <v>81</v>
      </c>
      <c r="D108" s="14" t="s">
        <v>74</v>
      </c>
      <c r="E108" s="14" t="s">
        <v>288</v>
      </c>
      <c r="F108" s="14" t="s">
        <v>257</v>
      </c>
      <c r="G108" s="65">
        <f>'приложение 7'!F108</f>
        <v>50</v>
      </c>
    </row>
    <row r="109" spans="1:7" ht="26.25">
      <c r="A109" s="99" t="s">
        <v>233</v>
      </c>
      <c r="B109" s="120">
        <v>917</v>
      </c>
      <c r="C109" s="15" t="s">
        <v>81</v>
      </c>
      <c r="D109" s="15" t="s">
        <v>74</v>
      </c>
      <c r="E109" s="15" t="s">
        <v>264</v>
      </c>
      <c r="F109" s="15"/>
      <c r="G109" s="65">
        <f>'приложение 7'!F109</f>
        <v>5</v>
      </c>
    </row>
    <row r="110" spans="1:7" ht="26.25">
      <c r="A110" s="99" t="s">
        <v>203</v>
      </c>
      <c r="B110" s="120">
        <v>917</v>
      </c>
      <c r="C110" s="14" t="s">
        <v>81</v>
      </c>
      <c r="D110" s="14" t="s">
        <v>74</v>
      </c>
      <c r="E110" s="14" t="s">
        <v>264</v>
      </c>
      <c r="F110" s="14" t="s">
        <v>257</v>
      </c>
      <c r="G110" s="65">
        <f>'приложение 7'!F110</f>
        <v>5</v>
      </c>
    </row>
    <row r="111" spans="1:7" ht="26.25">
      <c r="A111" s="99" t="s">
        <v>234</v>
      </c>
      <c r="B111" s="120">
        <v>917</v>
      </c>
      <c r="C111" s="14" t="s">
        <v>81</v>
      </c>
      <c r="D111" s="14" t="s">
        <v>74</v>
      </c>
      <c r="E111" s="14" t="s">
        <v>285</v>
      </c>
      <c r="F111" s="14"/>
      <c r="G111" s="65">
        <f>'приложение 7'!F111</f>
        <v>150</v>
      </c>
    </row>
    <row r="112" spans="1:7" ht="26.25">
      <c r="A112" s="99" t="s">
        <v>203</v>
      </c>
      <c r="B112" s="120">
        <v>917</v>
      </c>
      <c r="C112" s="14" t="s">
        <v>81</v>
      </c>
      <c r="D112" s="14" t="s">
        <v>74</v>
      </c>
      <c r="E112" s="14" t="s">
        <v>285</v>
      </c>
      <c r="F112" s="14" t="s">
        <v>257</v>
      </c>
      <c r="G112" s="65">
        <f>'приложение 7'!F112</f>
        <v>150</v>
      </c>
    </row>
    <row r="113" spans="1:7" ht="26.25">
      <c r="A113" s="99" t="s">
        <v>111</v>
      </c>
      <c r="B113" s="118">
        <v>917</v>
      </c>
      <c r="C113" s="95" t="s">
        <v>81</v>
      </c>
      <c r="D113" s="95" t="s">
        <v>81</v>
      </c>
      <c r="E113" s="95"/>
      <c r="F113" s="95"/>
      <c r="G113" s="65">
        <f>'приложение 7'!F113</f>
        <v>30</v>
      </c>
    </row>
    <row r="114" spans="1:7" ht="12.75">
      <c r="A114" s="99" t="s">
        <v>235</v>
      </c>
      <c r="B114" s="120">
        <v>917</v>
      </c>
      <c r="C114" s="14" t="s">
        <v>81</v>
      </c>
      <c r="D114" s="14" t="s">
        <v>81</v>
      </c>
      <c r="E114" s="14" t="s">
        <v>282</v>
      </c>
      <c r="F114" s="15"/>
      <c r="G114" s="65">
        <f>'приложение 7'!F114</f>
        <v>30</v>
      </c>
    </row>
    <row r="115" spans="1:7" ht="26.25">
      <c r="A115" s="99" t="s">
        <v>203</v>
      </c>
      <c r="B115" s="120">
        <v>917</v>
      </c>
      <c r="C115" s="15" t="s">
        <v>81</v>
      </c>
      <c r="D115" s="15" t="s">
        <v>81</v>
      </c>
      <c r="E115" s="14" t="s">
        <v>282</v>
      </c>
      <c r="F115" s="15" t="s">
        <v>257</v>
      </c>
      <c r="G115" s="65">
        <f>'приложение 7'!F115</f>
        <v>30</v>
      </c>
    </row>
    <row r="116" spans="1:7" ht="12.75">
      <c r="A116" s="109" t="s">
        <v>236</v>
      </c>
      <c r="B116" s="118">
        <v>917</v>
      </c>
      <c r="C116" s="85" t="s">
        <v>85</v>
      </c>
      <c r="D116" s="85"/>
      <c r="E116" s="85"/>
      <c r="F116" s="85"/>
      <c r="G116" s="97">
        <f>'приложение 7'!F116</f>
        <v>0</v>
      </c>
    </row>
    <row r="117" spans="1:7" ht="12.75">
      <c r="A117" s="99" t="s">
        <v>237</v>
      </c>
      <c r="B117" s="120">
        <v>917</v>
      </c>
      <c r="C117" s="14" t="s">
        <v>85</v>
      </c>
      <c r="D117" s="14" t="s">
        <v>81</v>
      </c>
      <c r="E117" s="14" t="s">
        <v>289</v>
      </c>
      <c r="F117" s="15"/>
      <c r="G117" s="65">
        <f>'приложение 7'!F117</f>
        <v>0</v>
      </c>
    </row>
    <row r="118" spans="1:7" ht="26.25">
      <c r="A118" s="99" t="s">
        <v>203</v>
      </c>
      <c r="B118" s="120">
        <v>917</v>
      </c>
      <c r="C118" s="14" t="s">
        <v>85</v>
      </c>
      <c r="D118" s="14" t="s">
        <v>81</v>
      </c>
      <c r="E118" s="14" t="s">
        <v>289</v>
      </c>
      <c r="F118" s="14" t="s">
        <v>257</v>
      </c>
      <c r="G118" s="65">
        <f>'приложение 7'!F118</f>
        <v>0</v>
      </c>
    </row>
    <row r="119" spans="1:7" ht="12.75">
      <c r="A119" s="109" t="s">
        <v>125</v>
      </c>
      <c r="B119" s="118">
        <v>917</v>
      </c>
      <c r="C119" s="85" t="s">
        <v>77</v>
      </c>
      <c r="D119" s="85"/>
      <c r="E119" s="85"/>
      <c r="F119" s="95"/>
      <c r="G119" s="97">
        <f>'приложение 7'!F119</f>
        <v>50.1</v>
      </c>
    </row>
    <row r="120" spans="1:7" ht="12.75">
      <c r="A120" s="99" t="s">
        <v>307</v>
      </c>
      <c r="B120" s="120">
        <v>917</v>
      </c>
      <c r="C120" s="15" t="s">
        <v>77</v>
      </c>
      <c r="D120" s="15" t="s">
        <v>77</v>
      </c>
      <c r="E120" s="15"/>
      <c r="F120" s="15"/>
      <c r="G120" s="65">
        <f>'приложение 7'!F120</f>
        <v>50.1</v>
      </c>
    </row>
    <row r="121" spans="1:7" ht="39">
      <c r="A121" s="99" t="s">
        <v>238</v>
      </c>
      <c r="B121" s="120">
        <v>917</v>
      </c>
      <c r="C121" s="14" t="s">
        <v>77</v>
      </c>
      <c r="D121" s="14" t="s">
        <v>77</v>
      </c>
      <c r="E121" s="14" t="s">
        <v>290</v>
      </c>
      <c r="F121" s="14"/>
      <c r="G121" s="65">
        <f>'приложение 7'!F121</f>
        <v>50.1</v>
      </c>
    </row>
    <row r="122" spans="1:7" ht="26.25">
      <c r="A122" s="99" t="s">
        <v>203</v>
      </c>
      <c r="B122" s="120">
        <v>917</v>
      </c>
      <c r="C122" s="14" t="s">
        <v>77</v>
      </c>
      <c r="D122" s="14" t="s">
        <v>77</v>
      </c>
      <c r="E122" s="14" t="s">
        <v>290</v>
      </c>
      <c r="F122" s="14" t="s">
        <v>257</v>
      </c>
      <c r="G122" s="65">
        <f>'приложение 7'!F122</f>
        <v>50.1</v>
      </c>
    </row>
    <row r="123" spans="1:7" ht="12.75">
      <c r="A123" s="109" t="s">
        <v>239</v>
      </c>
      <c r="B123" s="118">
        <v>917</v>
      </c>
      <c r="C123" s="85" t="s">
        <v>82</v>
      </c>
      <c r="D123" s="95"/>
      <c r="E123" s="95"/>
      <c r="F123" s="95"/>
      <c r="G123" s="97">
        <f>'приложение 7'!F123</f>
        <v>529</v>
      </c>
    </row>
    <row r="124" spans="1:7" ht="12.75">
      <c r="A124" s="99" t="s">
        <v>240</v>
      </c>
      <c r="B124" s="120">
        <v>917</v>
      </c>
      <c r="C124" s="14" t="s">
        <v>82</v>
      </c>
      <c r="D124" s="14" t="s">
        <v>72</v>
      </c>
      <c r="E124" s="14"/>
      <c r="F124" s="15"/>
      <c r="G124" s="65">
        <f>'приложение 7'!F124</f>
        <v>529</v>
      </c>
    </row>
    <row r="125" spans="1:7" ht="24.75" customHeight="1">
      <c r="A125" s="99" t="s">
        <v>241</v>
      </c>
      <c r="B125" s="120">
        <v>917</v>
      </c>
      <c r="C125" s="15" t="s">
        <v>82</v>
      </c>
      <c r="D125" s="15" t="s">
        <v>72</v>
      </c>
      <c r="E125" s="15" t="s">
        <v>291</v>
      </c>
      <c r="F125" s="15"/>
      <c r="G125" s="65">
        <f>'приложение 7'!F125</f>
        <v>529</v>
      </c>
    </row>
    <row r="126" spans="1:7" ht="23.25" customHeight="1">
      <c r="A126" s="99" t="s">
        <v>203</v>
      </c>
      <c r="B126" s="120">
        <v>917</v>
      </c>
      <c r="C126" s="14" t="s">
        <v>82</v>
      </c>
      <c r="D126" s="14" t="s">
        <v>72</v>
      </c>
      <c r="E126" s="14" t="s">
        <v>291</v>
      </c>
      <c r="F126" s="14" t="s">
        <v>257</v>
      </c>
      <c r="G126" s="65">
        <f>'приложение 7'!F126</f>
        <v>529</v>
      </c>
    </row>
    <row r="127" spans="1:7" ht="12" customHeight="1">
      <c r="A127" s="109" t="s">
        <v>4</v>
      </c>
      <c r="B127" s="118">
        <v>917</v>
      </c>
      <c r="C127" s="85" t="s">
        <v>83</v>
      </c>
      <c r="D127" s="95"/>
      <c r="E127" s="95"/>
      <c r="F127" s="95"/>
      <c r="G127" s="97">
        <f>'приложение 7'!F127</f>
        <v>679</v>
      </c>
    </row>
    <row r="128" spans="1:7" ht="19.5" customHeight="1">
      <c r="A128" s="99" t="s">
        <v>25</v>
      </c>
      <c r="B128" s="120">
        <v>917</v>
      </c>
      <c r="C128" s="14" t="s">
        <v>83</v>
      </c>
      <c r="D128" s="14" t="s">
        <v>72</v>
      </c>
      <c r="E128" s="14"/>
      <c r="F128" s="14"/>
      <c r="G128" s="65">
        <f>'приложение 7'!F128</f>
        <v>555</v>
      </c>
    </row>
    <row r="129" spans="1:7" ht="15.75" customHeight="1">
      <c r="A129" s="110" t="s">
        <v>242</v>
      </c>
      <c r="B129" s="120">
        <v>917</v>
      </c>
      <c r="C129" s="15" t="s">
        <v>83</v>
      </c>
      <c r="D129" s="15" t="s">
        <v>72</v>
      </c>
      <c r="E129" s="15" t="s">
        <v>292</v>
      </c>
      <c r="F129" s="15"/>
      <c r="G129" s="65">
        <f>'приложение 7'!F129</f>
        <v>555</v>
      </c>
    </row>
    <row r="130" spans="1:7" ht="21" customHeight="1">
      <c r="A130" s="99" t="s">
        <v>68</v>
      </c>
      <c r="B130" s="120">
        <v>917</v>
      </c>
      <c r="C130" s="14" t="s">
        <v>83</v>
      </c>
      <c r="D130" s="14" t="s">
        <v>72</v>
      </c>
      <c r="E130" s="14" t="s">
        <v>293</v>
      </c>
      <c r="F130" s="14"/>
      <c r="G130" s="65">
        <f>'приложение 7'!F130</f>
        <v>555</v>
      </c>
    </row>
    <row r="131" spans="1:7" ht="18" customHeight="1">
      <c r="A131" s="99" t="s">
        <v>243</v>
      </c>
      <c r="B131" s="120">
        <v>917</v>
      </c>
      <c r="C131" s="15" t="s">
        <v>83</v>
      </c>
      <c r="D131" s="15" t="s">
        <v>72</v>
      </c>
      <c r="E131" s="15" t="s">
        <v>293</v>
      </c>
      <c r="F131" s="15" t="s">
        <v>294</v>
      </c>
      <c r="G131" s="65">
        <f>'приложение 7'!F131</f>
        <v>555</v>
      </c>
    </row>
    <row r="132" spans="1:7" ht="12.75">
      <c r="A132" s="99" t="s">
        <v>84</v>
      </c>
      <c r="B132" s="120">
        <v>917</v>
      </c>
      <c r="C132" s="14" t="s">
        <v>83</v>
      </c>
      <c r="D132" s="14" t="s">
        <v>85</v>
      </c>
      <c r="E132" s="14"/>
      <c r="F132" s="14"/>
      <c r="G132" s="65">
        <f>'приложение 7'!F132</f>
        <v>124</v>
      </c>
    </row>
    <row r="133" spans="1:7" ht="12.75">
      <c r="A133" s="99" t="s">
        <v>244</v>
      </c>
      <c r="B133" s="120">
        <v>917</v>
      </c>
      <c r="C133" s="14" t="s">
        <v>83</v>
      </c>
      <c r="D133" s="14" t="s">
        <v>85</v>
      </c>
      <c r="E133" s="14" t="s">
        <v>295</v>
      </c>
      <c r="F133" s="14" t="s">
        <v>296</v>
      </c>
      <c r="G133" s="65">
        <f>'приложение 7'!F133</f>
        <v>24</v>
      </c>
    </row>
    <row r="134" spans="1:7" ht="39">
      <c r="A134" s="99" t="s">
        <v>221</v>
      </c>
      <c r="B134" s="120">
        <v>917</v>
      </c>
      <c r="C134" s="14" t="s">
        <v>83</v>
      </c>
      <c r="D134" s="14" t="s">
        <v>85</v>
      </c>
      <c r="E134" s="14" t="s">
        <v>297</v>
      </c>
      <c r="F134" s="14"/>
      <c r="G134" s="65">
        <f>'приложение 7'!F134</f>
        <v>100</v>
      </c>
    </row>
    <row r="135" spans="1:7" ht="26.25">
      <c r="A135" s="99" t="s">
        <v>203</v>
      </c>
      <c r="B135" s="120">
        <v>917</v>
      </c>
      <c r="C135" s="15" t="s">
        <v>83</v>
      </c>
      <c r="D135" s="15" t="s">
        <v>85</v>
      </c>
      <c r="E135" s="15" t="s">
        <v>297</v>
      </c>
      <c r="F135" s="15" t="s">
        <v>257</v>
      </c>
      <c r="G135" s="65">
        <f>'приложение 7'!F135</f>
        <v>100</v>
      </c>
    </row>
    <row r="136" spans="1:7" ht="12.75">
      <c r="A136" s="109" t="s">
        <v>33</v>
      </c>
      <c r="B136" s="118">
        <v>917</v>
      </c>
      <c r="C136" s="85" t="s">
        <v>78</v>
      </c>
      <c r="D136" s="85"/>
      <c r="E136" s="85"/>
      <c r="F136" s="85"/>
      <c r="G136" s="97">
        <f>'приложение 7'!F136</f>
        <v>75</v>
      </c>
    </row>
    <row r="137" spans="1:7" ht="12.75">
      <c r="A137" s="99" t="s">
        <v>34</v>
      </c>
      <c r="B137" s="120">
        <v>917</v>
      </c>
      <c r="C137" s="14" t="s">
        <v>78</v>
      </c>
      <c r="D137" s="14" t="s">
        <v>72</v>
      </c>
      <c r="E137" s="14"/>
      <c r="F137" s="14"/>
      <c r="G137" s="65">
        <f>'приложение 7'!F137</f>
        <v>75</v>
      </c>
    </row>
    <row r="138" spans="1:7" ht="39">
      <c r="A138" s="99" t="s">
        <v>245</v>
      </c>
      <c r="B138" s="120">
        <v>917</v>
      </c>
      <c r="C138" s="14" t="s">
        <v>78</v>
      </c>
      <c r="D138" s="14" t="s">
        <v>72</v>
      </c>
      <c r="E138" s="14" t="s">
        <v>298</v>
      </c>
      <c r="F138" s="14"/>
      <c r="G138" s="65">
        <f>'приложение 7'!F138</f>
        <v>75</v>
      </c>
    </row>
    <row r="139" spans="1:7" ht="26.25">
      <c r="A139" s="99" t="s">
        <v>203</v>
      </c>
      <c r="B139" s="120">
        <v>917</v>
      </c>
      <c r="C139" s="15" t="s">
        <v>78</v>
      </c>
      <c r="D139" s="15" t="s">
        <v>72</v>
      </c>
      <c r="E139" s="15" t="s">
        <v>298</v>
      </c>
      <c r="F139" s="15" t="s">
        <v>257</v>
      </c>
      <c r="G139" s="65">
        <f>'приложение 7'!F139</f>
        <v>75</v>
      </c>
    </row>
    <row r="140" spans="1:7" ht="26.25">
      <c r="A140" s="109" t="s">
        <v>246</v>
      </c>
      <c r="B140" s="118">
        <v>917</v>
      </c>
      <c r="C140" s="85" t="s">
        <v>94</v>
      </c>
      <c r="D140" s="85"/>
      <c r="E140" s="85"/>
      <c r="F140" s="85"/>
      <c r="G140" s="97">
        <f>'приложение 7'!F140</f>
        <v>1</v>
      </c>
    </row>
    <row r="141" spans="1:7" ht="12.75">
      <c r="A141" s="99" t="s">
        <v>247</v>
      </c>
      <c r="B141" s="120">
        <v>917</v>
      </c>
      <c r="C141" s="14" t="s">
        <v>94</v>
      </c>
      <c r="D141" s="14" t="s">
        <v>72</v>
      </c>
      <c r="E141" s="14" t="s">
        <v>299</v>
      </c>
      <c r="F141" s="14" t="s">
        <v>300</v>
      </c>
      <c r="G141" s="65">
        <f>'приложение 7'!F141</f>
        <v>1</v>
      </c>
    </row>
    <row r="142" spans="1:7" ht="12.75">
      <c r="A142" s="111" t="s">
        <v>6</v>
      </c>
      <c r="B142" s="118">
        <v>917</v>
      </c>
      <c r="C142" s="85" t="s">
        <v>80</v>
      </c>
      <c r="D142" s="95"/>
      <c r="E142" s="95"/>
      <c r="F142" s="95"/>
      <c r="G142" s="97">
        <f>'приложение 7'!F142</f>
        <v>261</v>
      </c>
    </row>
    <row r="143" spans="1:7" ht="12.75">
      <c r="A143" s="110" t="s">
        <v>248</v>
      </c>
      <c r="B143" s="120">
        <v>917</v>
      </c>
      <c r="C143" s="14" t="s">
        <v>80</v>
      </c>
      <c r="D143" s="14" t="s">
        <v>74</v>
      </c>
      <c r="E143" s="14" t="s">
        <v>301</v>
      </c>
      <c r="F143" s="14" t="s">
        <v>302</v>
      </c>
      <c r="G143" s="65">
        <f>'приложение 7'!F143</f>
        <v>261</v>
      </c>
    </row>
    <row r="144" spans="1:7" ht="12.75">
      <c r="A144" s="111" t="s">
        <v>249</v>
      </c>
      <c r="B144" s="121"/>
      <c r="C144" s="85"/>
      <c r="D144" s="85"/>
      <c r="E144" s="85"/>
      <c r="F144" s="85"/>
      <c r="G144" s="84">
        <f>G142+G140+G136+G127+G123+G119+G116+G93+G76+G65+G56+G16</f>
        <v>35286.75</v>
      </c>
    </row>
    <row r="145" spans="3:7" ht="12.75" hidden="1">
      <c r="C145" s="115"/>
      <c r="D145" s="115"/>
      <c r="E145" s="116"/>
      <c r="F145" s="115"/>
      <c r="G145" s="117"/>
    </row>
  </sheetData>
  <sheetProtection/>
  <printOptions/>
  <pageMargins left="0.7086614173228347" right="0.7086614173228347" top="0.7480314960629921" bottom="0.7480314960629921" header="0.31496062992125984" footer="0.31496062992125984"/>
  <pageSetup fitToHeight="3" fitToWidth="1" horizontalDpi="360" verticalDpi="360" orientation="portrait" paperSize="9" scale="6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153"/>
  <sheetViews>
    <sheetView zoomScalePageLayoutView="0" workbookViewId="0" topLeftCell="A1">
      <selection activeCell="L15" sqref="L15"/>
    </sheetView>
  </sheetViews>
  <sheetFormatPr defaultColWidth="9.00390625" defaultRowHeight="12.75"/>
  <cols>
    <col min="1" max="1" width="51.375" style="1" customWidth="1"/>
    <col min="2" max="2" width="9.50390625" style="88" customWidth="1"/>
    <col min="3" max="3" width="8.50390625" style="78" customWidth="1"/>
    <col min="4" max="4" width="9.00390625" style="79" customWidth="1"/>
    <col min="5" max="5" width="13.625" style="79" customWidth="1"/>
    <col min="6" max="6" width="8.50390625" style="79" customWidth="1"/>
    <col min="7" max="7" width="11.00390625" style="80" customWidth="1"/>
  </cols>
  <sheetData>
    <row r="1" ht="12.75">
      <c r="F1" s="80"/>
    </row>
    <row r="2" ht="12.75">
      <c r="F2" s="80"/>
    </row>
    <row r="3" ht="12.75">
      <c r="F3" s="80"/>
    </row>
    <row r="4" ht="12.75">
      <c r="F4" s="80"/>
    </row>
    <row r="5" ht="12.75">
      <c r="F5" s="80"/>
    </row>
    <row r="6" ht="26.25" customHeight="1">
      <c r="F6" s="80"/>
    </row>
    <row r="7" ht="38.25" customHeight="1">
      <c r="F7" s="80"/>
    </row>
    <row r="8" ht="12.75">
      <c r="F8" s="80"/>
    </row>
    <row r="9" ht="45" customHeight="1">
      <c r="F9" s="80"/>
    </row>
    <row r="10" ht="5.25" customHeight="1">
      <c r="F10" s="80"/>
    </row>
    <row r="11" ht="12.75" hidden="1"/>
    <row r="13" ht="3" customHeight="1"/>
    <row r="14" ht="15" customHeight="1">
      <c r="G14" s="80" t="s">
        <v>5</v>
      </c>
    </row>
    <row r="15" spans="1:8" ht="12.75">
      <c r="A15" s="81" t="s">
        <v>7</v>
      </c>
      <c r="B15" s="77" t="s">
        <v>306</v>
      </c>
      <c r="C15" s="81" t="s">
        <v>70</v>
      </c>
      <c r="D15" s="82" t="s">
        <v>187</v>
      </c>
      <c r="E15" s="82" t="s">
        <v>91</v>
      </c>
      <c r="F15" s="82" t="s">
        <v>40</v>
      </c>
      <c r="G15" s="83" t="s">
        <v>24</v>
      </c>
      <c r="H15" s="83" t="s">
        <v>24</v>
      </c>
    </row>
    <row r="16" spans="1:8" ht="12.75">
      <c r="A16" s="81"/>
      <c r="B16" s="77"/>
      <c r="C16" s="81"/>
      <c r="D16" s="82"/>
      <c r="E16" s="82"/>
      <c r="F16" s="82"/>
      <c r="G16" s="83" t="s">
        <v>337</v>
      </c>
      <c r="H16" s="83" t="s">
        <v>338</v>
      </c>
    </row>
    <row r="17" spans="1:8" ht="13.5">
      <c r="A17" s="113" t="s">
        <v>0</v>
      </c>
      <c r="B17" s="118">
        <v>917</v>
      </c>
      <c r="C17" s="85" t="s">
        <v>72</v>
      </c>
      <c r="D17" s="85"/>
      <c r="E17" s="85"/>
      <c r="F17" s="85"/>
      <c r="G17" s="100">
        <f>G18+G23+G32+G47+G50+G54</f>
        <v>14411.900000000001</v>
      </c>
      <c r="H17" s="100">
        <f>H18+H23+H32+H47+H50+H54</f>
        <v>14866.900000000001</v>
      </c>
    </row>
    <row r="18" spans="1:8" ht="26.25">
      <c r="A18" s="108" t="s">
        <v>189</v>
      </c>
      <c r="B18" s="119">
        <v>917</v>
      </c>
      <c r="C18" s="85" t="s">
        <v>72</v>
      </c>
      <c r="D18" s="85" t="s">
        <v>73</v>
      </c>
      <c r="E18" s="85"/>
      <c r="F18" s="85"/>
      <c r="G18" s="97">
        <f>G19</f>
        <v>1580</v>
      </c>
      <c r="H18" s="97">
        <f>H19</f>
        <v>1580</v>
      </c>
    </row>
    <row r="19" spans="1:8" ht="34.5" customHeight="1">
      <c r="A19" s="99" t="s">
        <v>188</v>
      </c>
      <c r="B19" s="120">
        <v>917</v>
      </c>
      <c r="C19" s="14" t="s">
        <v>72</v>
      </c>
      <c r="D19" s="14" t="s">
        <v>73</v>
      </c>
      <c r="E19" s="14" t="s">
        <v>250</v>
      </c>
      <c r="F19" s="14"/>
      <c r="G19" s="65">
        <f>G20</f>
        <v>1580</v>
      </c>
      <c r="H19" s="65">
        <f>H20</f>
        <v>1580</v>
      </c>
    </row>
    <row r="20" spans="1:8" ht="12.75">
      <c r="A20" s="99" t="s">
        <v>190</v>
      </c>
      <c r="B20" s="120">
        <v>917</v>
      </c>
      <c r="C20" s="14" t="s">
        <v>72</v>
      </c>
      <c r="D20" s="14" t="s">
        <v>73</v>
      </c>
      <c r="E20" s="14" t="s">
        <v>251</v>
      </c>
      <c r="F20" s="14"/>
      <c r="G20" s="65">
        <f>G21+G22</f>
        <v>1580</v>
      </c>
      <c r="H20" s="65">
        <f>H21+H22</f>
        <v>1580</v>
      </c>
    </row>
    <row r="21" spans="1:8" ht="26.25">
      <c r="A21" s="99" t="s">
        <v>191</v>
      </c>
      <c r="B21" s="120">
        <v>917</v>
      </c>
      <c r="C21" s="14" t="s">
        <v>72</v>
      </c>
      <c r="D21" s="14" t="s">
        <v>73</v>
      </c>
      <c r="E21" s="14" t="s">
        <v>251</v>
      </c>
      <c r="F21" s="14" t="s">
        <v>252</v>
      </c>
      <c r="G21" s="65">
        <v>1214.5</v>
      </c>
      <c r="H21" s="65">
        <v>1214.5</v>
      </c>
    </row>
    <row r="22" spans="1:8" ht="39">
      <c r="A22" s="99" t="s">
        <v>192</v>
      </c>
      <c r="B22" s="120">
        <v>917</v>
      </c>
      <c r="C22" s="14" t="s">
        <v>72</v>
      </c>
      <c r="D22" s="14" t="s">
        <v>73</v>
      </c>
      <c r="E22" s="14" t="s">
        <v>251</v>
      </c>
      <c r="F22" s="14" t="s">
        <v>253</v>
      </c>
      <c r="G22" s="65">
        <v>365.5</v>
      </c>
      <c r="H22" s="65">
        <v>365.5</v>
      </c>
    </row>
    <row r="23" spans="1:8" ht="52.5">
      <c r="A23" s="108" t="s">
        <v>193</v>
      </c>
      <c r="B23" s="119">
        <v>917</v>
      </c>
      <c r="C23" s="85" t="s">
        <v>72</v>
      </c>
      <c r="D23" s="85" t="s">
        <v>74</v>
      </c>
      <c r="E23" s="85"/>
      <c r="F23" s="85"/>
      <c r="G23" s="97">
        <f>G24</f>
        <v>1131</v>
      </c>
      <c r="H23" s="97">
        <f>H24</f>
        <v>1132</v>
      </c>
    </row>
    <row r="24" spans="1:8" ht="26.25">
      <c r="A24" s="99" t="s">
        <v>194</v>
      </c>
      <c r="B24" s="120">
        <v>917</v>
      </c>
      <c r="C24" s="14" t="s">
        <v>72</v>
      </c>
      <c r="D24" s="14" t="s">
        <v>74</v>
      </c>
      <c r="E24" s="14" t="s">
        <v>254</v>
      </c>
      <c r="F24" s="14"/>
      <c r="G24" s="65">
        <f>G25+G26+G27+G28+G29+G30+G31</f>
        <v>1131</v>
      </c>
      <c r="H24" s="65">
        <f>H25+H26+H27+H28+H29+H30+H31</f>
        <v>1132</v>
      </c>
    </row>
    <row r="25" spans="1:8" ht="26.25">
      <c r="A25" s="99" t="s">
        <v>191</v>
      </c>
      <c r="B25" s="120">
        <v>917</v>
      </c>
      <c r="C25" s="14" t="s">
        <v>72</v>
      </c>
      <c r="D25" s="14" t="s">
        <v>74</v>
      </c>
      <c r="E25" s="14" t="s">
        <v>254</v>
      </c>
      <c r="F25" s="14" t="s">
        <v>252</v>
      </c>
      <c r="G25" s="65">
        <v>815.9</v>
      </c>
      <c r="H25" s="65">
        <v>815.9</v>
      </c>
    </row>
    <row r="26" spans="1:8" ht="39">
      <c r="A26" s="99" t="s">
        <v>192</v>
      </c>
      <c r="B26" s="120">
        <v>917</v>
      </c>
      <c r="C26" s="14" t="s">
        <v>72</v>
      </c>
      <c r="D26" s="14" t="s">
        <v>74</v>
      </c>
      <c r="E26" s="14" t="s">
        <v>254</v>
      </c>
      <c r="F26" s="14" t="s">
        <v>253</v>
      </c>
      <c r="G26" s="65">
        <v>245.6</v>
      </c>
      <c r="H26" s="65">
        <v>245.6</v>
      </c>
    </row>
    <row r="27" spans="1:8" ht="39">
      <c r="A27" s="99" t="s">
        <v>195</v>
      </c>
      <c r="B27" s="120">
        <v>917</v>
      </c>
      <c r="C27" s="14" t="s">
        <v>72</v>
      </c>
      <c r="D27" s="14" t="s">
        <v>74</v>
      </c>
      <c r="E27" s="14" t="s">
        <v>254</v>
      </c>
      <c r="F27" s="14" t="s">
        <v>255</v>
      </c>
      <c r="G27" s="65">
        <v>5</v>
      </c>
      <c r="H27" s="65">
        <v>5</v>
      </c>
    </row>
    <row r="28" spans="1:8" ht="26.25">
      <c r="A28" s="99" t="s">
        <v>196</v>
      </c>
      <c r="B28" s="120">
        <v>917</v>
      </c>
      <c r="C28" s="14" t="s">
        <v>72</v>
      </c>
      <c r="D28" s="14" t="s">
        <v>74</v>
      </c>
      <c r="E28" s="14" t="s">
        <v>254</v>
      </c>
      <c r="F28" s="14" t="s">
        <v>256</v>
      </c>
      <c r="G28" s="65">
        <v>9</v>
      </c>
      <c r="H28" s="65">
        <v>9.5</v>
      </c>
    </row>
    <row r="29" spans="1:8" ht="26.25" customHeight="1">
      <c r="A29" s="99" t="s">
        <v>197</v>
      </c>
      <c r="B29" s="120">
        <v>917</v>
      </c>
      <c r="C29" s="14" t="s">
        <v>72</v>
      </c>
      <c r="D29" s="14" t="s">
        <v>74</v>
      </c>
      <c r="E29" s="14" t="s">
        <v>254</v>
      </c>
      <c r="F29" s="14" t="s">
        <v>257</v>
      </c>
      <c r="G29" s="65">
        <v>52.5</v>
      </c>
      <c r="H29" s="65">
        <v>53</v>
      </c>
    </row>
    <row r="30" spans="1:8" ht="12.75">
      <c r="A30" s="99" t="s">
        <v>198</v>
      </c>
      <c r="B30" s="120">
        <v>917</v>
      </c>
      <c r="C30" s="14" t="s">
        <v>72</v>
      </c>
      <c r="D30" s="14" t="s">
        <v>74</v>
      </c>
      <c r="E30" s="14" t="s">
        <v>254</v>
      </c>
      <c r="F30" s="14" t="s">
        <v>258</v>
      </c>
      <c r="G30" s="65">
        <v>1</v>
      </c>
      <c r="H30" s="65">
        <v>1</v>
      </c>
    </row>
    <row r="31" spans="1:8" ht="12.75">
      <c r="A31" s="99" t="s">
        <v>199</v>
      </c>
      <c r="B31" s="120">
        <v>917</v>
      </c>
      <c r="C31" s="14" t="s">
        <v>72</v>
      </c>
      <c r="D31" s="14" t="s">
        <v>74</v>
      </c>
      <c r="E31" s="14" t="s">
        <v>254</v>
      </c>
      <c r="F31" s="14" t="s">
        <v>259</v>
      </c>
      <c r="G31" s="65">
        <v>2</v>
      </c>
      <c r="H31" s="65">
        <v>2</v>
      </c>
    </row>
    <row r="32" spans="1:8" ht="52.5">
      <c r="A32" s="108" t="s">
        <v>200</v>
      </c>
      <c r="B32" s="119">
        <v>917</v>
      </c>
      <c r="C32" s="85" t="s">
        <v>72</v>
      </c>
      <c r="D32" s="85" t="s">
        <v>76</v>
      </c>
      <c r="E32" s="85"/>
      <c r="F32" s="85"/>
      <c r="G32" s="97">
        <f>G33+G45</f>
        <v>11635.2</v>
      </c>
      <c r="H32" s="97">
        <f>H33+H45</f>
        <v>12089.2</v>
      </c>
    </row>
    <row r="33" spans="1:8" ht="52.5">
      <c r="A33" s="99" t="s">
        <v>188</v>
      </c>
      <c r="B33" s="120">
        <v>917</v>
      </c>
      <c r="C33" s="14" t="s">
        <v>72</v>
      </c>
      <c r="D33" s="14" t="s">
        <v>76</v>
      </c>
      <c r="E33" s="14" t="s">
        <v>250</v>
      </c>
      <c r="F33" s="14"/>
      <c r="G33" s="65">
        <f>G34</f>
        <v>11635.2</v>
      </c>
      <c r="H33" s="65">
        <f>H34</f>
        <v>12089.2</v>
      </c>
    </row>
    <row r="34" spans="1:8" ht="12.75">
      <c r="A34" s="99" t="s">
        <v>201</v>
      </c>
      <c r="B34" s="120">
        <v>917</v>
      </c>
      <c r="C34" s="14" t="s">
        <v>72</v>
      </c>
      <c r="D34" s="14" t="s">
        <v>76</v>
      </c>
      <c r="E34" s="14" t="s">
        <v>260</v>
      </c>
      <c r="F34" s="14"/>
      <c r="G34" s="65">
        <f>G35+G36+G37+G38+G39+G40+G41+G42+G43+G44</f>
        <v>11635.2</v>
      </c>
      <c r="H34" s="65">
        <f>H35+H36+H37+H38+H39+H40+H41+H42+H43+H44</f>
        <v>12089.2</v>
      </c>
    </row>
    <row r="35" spans="1:8" ht="26.25">
      <c r="A35" s="99" t="s">
        <v>191</v>
      </c>
      <c r="B35" s="120">
        <v>917</v>
      </c>
      <c r="C35" s="14" t="s">
        <v>72</v>
      </c>
      <c r="D35" s="14" t="s">
        <v>76</v>
      </c>
      <c r="E35" s="14" t="s">
        <v>260</v>
      </c>
      <c r="F35" s="14" t="s">
        <v>252</v>
      </c>
      <c r="G35" s="65">
        <f>5979.8+706.7</f>
        <v>6686.5</v>
      </c>
      <c r="H35" s="65">
        <f>6380.4+827.5</f>
        <v>7207.9</v>
      </c>
    </row>
    <row r="36" spans="1:8" ht="39">
      <c r="A36" s="99" t="s">
        <v>192</v>
      </c>
      <c r="B36" s="120">
        <v>917</v>
      </c>
      <c r="C36" s="14" t="s">
        <v>72</v>
      </c>
      <c r="D36" s="14" t="s">
        <v>76</v>
      </c>
      <c r="E36" s="14" t="s">
        <v>260</v>
      </c>
      <c r="F36" s="14" t="s">
        <v>253</v>
      </c>
      <c r="G36" s="65">
        <f>1991.2+272.5</f>
        <v>2263.7</v>
      </c>
      <c r="H36" s="65">
        <v>2263.8</v>
      </c>
    </row>
    <row r="37" spans="1:8" ht="39">
      <c r="A37" s="99" t="s">
        <v>195</v>
      </c>
      <c r="B37" s="120">
        <v>917</v>
      </c>
      <c r="C37" s="14" t="s">
        <v>72</v>
      </c>
      <c r="D37" s="14" t="s">
        <v>76</v>
      </c>
      <c r="E37" s="14" t="s">
        <v>260</v>
      </c>
      <c r="F37" s="14" t="s">
        <v>255</v>
      </c>
      <c r="G37" s="65">
        <v>20</v>
      </c>
      <c r="H37" s="65">
        <v>20</v>
      </c>
    </row>
    <row r="38" spans="1:8" ht="26.25">
      <c r="A38" s="99" t="s">
        <v>202</v>
      </c>
      <c r="B38" s="120">
        <v>917</v>
      </c>
      <c r="C38" s="14" t="s">
        <v>72</v>
      </c>
      <c r="D38" s="14" t="s">
        <v>76</v>
      </c>
      <c r="E38" s="14" t="s">
        <v>260</v>
      </c>
      <c r="F38" s="14" t="s">
        <v>256</v>
      </c>
      <c r="G38" s="65">
        <v>249</v>
      </c>
      <c r="H38" s="65">
        <v>249</v>
      </c>
    </row>
    <row r="39" spans="1:8" ht="26.25">
      <c r="A39" s="99" t="s">
        <v>203</v>
      </c>
      <c r="B39" s="120">
        <v>917</v>
      </c>
      <c r="C39" s="14" t="s">
        <v>72</v>
      </c>
      <c r="D39" s="14" t="s">
        <v>76</v>
      </c>
      <c r="E39" s="14" t="s">
        <v>260</v>
      </c>
      <c r="F39" s="14" t="s">
        <v>257</v>
      </c>
      <c r="G39" s="65">
        <v>1266</v>
      </c>
      <c r="H39" s="65">
        <v>1198.5</v>
      </c>
    </row>
    <row r="40" spans="1:8" ht="12.75">
      <c r="A40" s="99" t="s">
        <v>204</v>
      </c>
      <c r="B40" s="120">
        <v>917</v>
      </c>
      <c r="C40" s="14" t="s">
        <v>72</v>
      </c>
      <c r="D40" s="14" t="s">
        <v>76</v>
      </c>
      <c r="E40" s="14" t="s">
        <v>260</v>
      </c>
      <c r="F40" s="14" t="s">
        <v>261</v>
      </c>
      <c r="G40" s="65">
        <v>1100</v>
      </c>
      <c r="H40" s="65">
        <v>1100</v>
      </c>
    </row>
    <row r="41" spans="1:8" ht="26.25">
      <c r="A41" s="99" t="s">
        <v>205</v>
      </c>
      <c r="B41" s="120">
        <v>917</v>
      </c>
      <c r="C41" s="14" t="s">
        <v>72</v>
      </c>
      <c r="D41" s="14" t="s">
        <v>76</v>
      </c>
      <c r="E41" s="14" t="s">
        <v>260</v>
      </c>
      <c r="F41" s="14" t="s">
        <v>262</v>
      </c>
      <c r="G41" s="65">
        <v>0</v>
      </c>
      <c r="H41" s="65">
        <v>0</v>
      </c>
    </row>
    <row r="42" spans="1:8" ht="26.25">
      <c r="A42" s="99" t="s">
        <v>206</v>
      </c>
      <c r="B42" s="120">
        <v>917</v>
      </c>
      <c r="C42" s="14" t="s">
        <v>72</v>
      </c>
      <c r="D42" s="14" t="s">
        <v>76</v>
      </c>
      <c r="E42" s="14" t="s">
        <v>260</v>
      </c>
      <c r="F42" s="14" t="s">
        <v>263</v>
      </c>
      <c r="G42" s="65">
        <v>10</v>
      </c>
      <c r="H42" s="65">
        <v>10</v>
      </c>
    </row>
    <row r="43" spans="1:8" ht="12.75">
      <c r="A43" s="99" t="s">
        <v>198</v>
      </c>
      <c r="B43" s="120">
        <v>917</v>
      </c>
      <c r="C43" s="14" t="s">
        <v>72</v>
      </c>
      <c r="D43" s="14" t="s">
        <v>76</v>
      </c>
      <c r="E43" s="14" t="s">
        <v>260</v>
      </c>
      <c r="F43" s="14" t="s">
        <v>258</v>
      </c>
      <c r="G43" s="65">
        <v>16</v>
      </c>
      <c r="H43" s="65">
        <v>16</v>
      </c>
    </row>
    <row r="44" spans="1:8" ht="12.75">
      <c r="A44" s="99" t="s">
        <v>199</v>
      </c>
      <c r="B44" s="120">
        <v>917</v>
      </c>
      <c r="C44" s="14" t="s">
        <v>72</v>
      </c>
      <c r="D44" s="14" t="s">
        <v>76</v>
      </c>
      <c r="E44" s="14" t="s">
        <v>260</v>
      </c>
      <c r="F44" s="14" t="s">
        <v>259</v>
      </c>
      <c r="G44" s="65">
        <v>24</v>
      </c>
      <c r="H44" s="65">
        <v>24</v>
      </c>
    </row>
    <row r="45" spans="1:8" ht="21.75" customHeight="1">
      <c r="A45" s="99" t="s">
        <v>207</v>
      </c>
      <c r="B45" s="120">
        <v>917</v>
      </c>
      <c r="C45" s="14" t="s">
        <v>72</v>
      </c>
      <c r="D45" s="14" t="s">
        <v>76</v>
      </c>
      <c r="E45" s="14" t="s">
        <v>264</v>
      </c>
      <c r="F45" s="14"/>
      <c r="G45" s="65">
        <f>G46</f>
        <v>0</v>
      </c>
      <c r="H45" s="65">
        <f>H46</f>
        <v>0</v>
      </c>
    </row>
    <row r="46" spans="1:8" ht="26.25">
      <c r="A46" s="99" t="s">
        <v>207</v>
      </c>
      <c r="B46" s="120">
        <v>917</v>
      </c>
      <c r="C46" s="14" t="s">
        <v>72</v>
      </c>
      <c r="D46" s="14" t="s">
        <v>76</v>
      </c>
      <c r="E46" s="14" t="s">
        <v>264</v>
      </c>
      <c r="F46" s="14" t="s">
        <v>257</v>
      </c>
      <c r="G46" s="65">
        <v>0</v>
      </c>
      <c r="H46" s="65">
        <v>0</v>
      </c>
    </row>
    <row r="47" spans="1:8" ht="12.75">
      <c r="A47" s="108" t="s">
        <v>32</v>
      </c>
      <c r="B47" s="118">
        <v>917</v>
      </c>
      <c r="C47" s="85" t="s">
        <v>72</v>
      </c>
      <c r="D47" s="85" t="s">
        <v>77</v>
      </c>
      <c r="E47" s="85"/>
      <c r="F47" s="85"/>
      <c r="G47" s="97">
        <f>G48</f>
        <v>0</v>
      </c>
      <c r="H47" s="97">
        <f>H48</f>
        <v>0</v>
      </c>
    </row>
    <row r="48" spans="1:8" ht="26.25">
      <c r="A48" s="99" t="s">
        <v>208</v>
      </c>
      <c r="B48" s="120">
        <v>917</v>
      </c>
      <c r="C48" s="14" t="s">
        <v>72</v>
      </c>
      <c r="D48" s="14" t="s">
        <v>77</v>
      </c>
      <c r="E48" s="14" t="s">
        <v>265</v>
      </c>
      <c r="F48" s="14"/>
      <c r="G48" s="65">
        <f>G49</f>
        <v>0</v>
      </c>
      <c r="H48" s="65">
        <f>H49</f>
        <v>0</v>
      </c>
    </row>
    <row r="49" spans="1:8" ht="12.75">
      <c r="A49" s="99" t="s">
        <v>209</v>
      </c>
      <c r="B49" s="120">
        <v>917</v>
      </c>
      <c r="C49" s="14" t="s">
        <v>72</v>
      </c>
      <c r="D49" s="14" t="s">
        <v>77</v>
      </c>
      <c r="E49" s="14" t="s">
        <v>265</v>
      </c>
      <c r="F49" s="14" t="s">
        <v>266</v>
      </c>
      <c r="G49" s="65">
        <v>0</v>
      </c>
      <c r="H49" s="65">
        <v>0</v>
      </c>
    </row>
    <row r="50" spans="1:8" ht="12.75">
      <c r="A50" s="108" t="s">
        <v>210</v>
      </c>
      <c r="B50" s="118">
        <v>917</v>
      </c>
      <c r="C50" s="85" t="s">
        <v>72</v>
      </c>
      <c r="D50" s="85" t="s">
        <v>78</v>
      </c>
      <c r="E50" s="85"/>
      <c r="F50" s="85"/>
      <c r="G50" s="97">
        <f aca="true" t="shared" si="0" ref="G50:H52">G51</f>
        <v>40</v>
      </c>
      <c r="H50" s="97">
        <f t="shared" si="0"/>
        <v>40</v>
      </c>
    </row>
    <row r="51" spans="1:8" ht="12.75">
      <c r="A51" s="99" t="s">
        <v>210</v>
      </c>
      <c r="B51" s="120">
        <v>917</v>
      </c>
      <c r="C51" s="14" t="s">
        <v>72</v>
      </c>
      <c r="D51" s="14" t="s">
        <v>78</v>
      </c>
      <c r="E51" s="14" t="s">
        <v>267</v>
      </c>
      <c r="F51" s="14"/>
      <c r="G51" s="65">
        <f t="shared" si="0"/>
        <v>40</v>
      </c>
      <c r="H51" s="65">
        <f t="shared" si="0"/>
        <v>40</v>
      </c>
    </row>
    <row r="52" spans="1:8" ht="12.75">
      <c r="A52" s="99" t="s">
        <v>211</v>
      </c>
      <c r="B52" s="120">
        <v>917</v>
      </c>
      <c r="C52" s="14" t="s">
        <v>72</v>
      </c>
      <c r="D52" s="14" t="s">
        <v>78</v>
      </c>
      <c r="E52" s="14" t="s">
        <v>268</v>
      </c>
      <c r="F52" s="14"/>
      <c r="G52" s="65">
        <f t="shared" si="0"/>
        <v>40</v>
      </c>
      <c r="H52" s="65">
        <f t="shared" si="0"/>
        <v>40</v>
      </c>
    </row>
    <row r="53" spans="1:8" ht="12.75">
      <c r="A53" s="99" t="s">
        <v>212</v>
      </c>
      <c r="B53" s="120">
        <v>917</v>
      </c>
      <c r="C53" s="14" t="s">
        <v>72</v>
      </c>
      <c r="D53" s="14" t="s">
        <v>78</v>
      </c>
      <c r="E53" s="14" t="s">
        <v>268</v>
      </c>
      <c r="F53" s="14" t="s">
        <v>269</v>
      </c>
      <c r="G53" s="65">
        <v>40</v>
      </c>
      <c r="H53" s="65">
        <v>40</v>
      </c>
    </row>
    <row r="54" spans="1:8" ht="12.75">
      <c r="A54" s="108" t="s">
        <v>93</v>
      </c>
      <c r="B54" s="118">
        <v>917</v>
      </c>
      <c r="C54" s="85" t="s">
        <v>72</v>
      </c>
      <c r="D54" s="85" t="s">
        <v>94</v>
      </c>
      <c r="E54" s="85"/>
      <c r="F54" s="85"/>
      <c r="G54" s="97">
        <f>G55+G56</f>
        <v>25.7</v>
      </c>
      <c r="H54" s="97">
        <f>H55+H56</f>
        <v>25.7</v>
      </c>
    </row>
    <row r="55" spans="1:8" ht="26.25">
      <c r="A55" s="99" t="s">
        <v>203</v>
      </c>
      <c r="B55" s="120">
        <v>917</v>
      </c>
      <c r="C55" s="14" t="s">
        <v>72</v>
      </c>
      <c r="D55" s="14" t="s">
        <v>94</v>
      </c>
      <c r="E55" s="14" t="s">
        <v>270</v>
      </c>
      <c r="F55" s="14" t="s">
        <v>257</v>
      </c>
      <c r="G55" s="65">
        <v>0.7</v>
      </c>
      <c r="H55" s="65">
        <v>0.7</v>
      </c>
    </row>
    <row r="56" spans="1:8" ht="26.25">
      <c r="A56" s="99" t="s">
        <v>203</v>
      </c>
      <c r="B56" s="120">
        <v>917</v>
      </c>
      <c r="C56" s="14" t="s">
        <v>72</v>
      </c>
      <c r="D56" s="14" t="s">
        <v>94</v>
      </c>
      <c r="E56" s="14" t="s">
        <v>271</v>
      </c>
      <c r="F56" s="14" t="s">
        <v>257</v>
      </c>
      <c r="G56" s="65">
        <v>25</v>
      </c>
      <c r="H56" s="65">
        <v>25</v>
      </c>
    </row>
    <row r="57" spans="1:8" ht="13.5">
      <c r="A57" s="113" t="s">
        <v>213</v>
      </c>
      <c r="B57" s="118">
        <v>917</v>
      </c>
      <c r="C57" s="85" t="s">
        <v>73</v>
      </c>
      <c r="D57" s="85"/>
      <c r="E57" s="85"/>
      <c r="F57" s="85"/>
      <c r="G57" s="97">
        <f>G58</f>
        <v>454.9</v>
      </c>
      <c r="H57" s="97">
        <f>H58</f>
        <v>471.79999999999995</v>
      </c>
    </row>
    <row r="58" spans="1:8" ht="12.75">
      <c r="A58" s="108" t="s">
        <v>214</v>
      </c>
      <c r="B58" s="120">
        <v>917</v>
      </c>
      <c r="C58" s="85" t="s">
        <v>73</v>
      </c>
      <c r="D58" s="85" t="s">
        <v>74</v>
      </c>
      <c r="E58" s="85"/>
      <c r="F58" s="85"/>
      <c r="G58" s="97">
        <f>G59</f>
        <v>454.9</v>
      </c>
      <c r="H58" s="97">
        <f>H59</f>
        <v>471.79999999999995</v>
      </c>
    </row>
    <row r="59" spans="1:8" ht="26.25">
      <c r="A59" s="99" t="s">
        <v>215</v>
      </c>
      <c r="B59" s="120">
        <v>917</v>
      </c>
      <c r="C59" s="14" t="s">
        <v>73</v>
      </c>
      <c r="D59" s="14" t="s">
        <v>74</v>
      </c>
      <c r="E59" s="14" t="s">
        <v>272</v>
      </c>
      <c r="F59" s="14"/>
      <c r="G59" s="65">
        <f>G60+G62+G61+G63+G64+G65</f>
        <v>454.9</v>
      </c>
      <c r="H59" s="65">
        <f>H60+H62+H61+H63+H64+H65</f>
        <v>471.79999999999995</v>
      </c>
    </row>
    <row r="60" spans="1:8" ht="26.25">
      <c r="A60" s="99" t="s">
        <v>191</v>
      </c>
      <c r="B60" s="120">
        <v>917</v>
      </c>
      <c r="C60" s="14" t="s">
        <v>73</v>
      </c>
      <c r="D60" s="14" t="s">
        <v>74</v>
      </c>
      <c r="E60" s="14" t="s">
        <v>272</v>
      </c>
      <c r="F60" s="14" t="s">
        <v>252</v>
      </c>
      <c r="G60" s="65">
        <v>340.9</v>
      </c>
      <c r="H60" s="65">
        <v>353.9</v>
      </c>
    </row>
    <row r="61" spans="1:8" ht="39">
      <c r="A61" s="99" t="s">
        <v>216</v>
      </c>
      <c r="B61" s="120">
        <v>917</v>
      </c>
      <c r="C61" s="14" t="s">
        <v>73</v>
      </c>
      <c r="D61" s="14" t="s">
        <v>74</v>
      </c>
      <c r="E61" s="14" t="s">
        <v>272</v>
      </c>
      <c r="F61" s="14" t="s">
        <v>255</v>
      </c>
      <c r="G61" s="65">
        <v>2</v>
      </c>
      <c r="H61" s="65">
        <v>2</v>
      </c>
    </row>
    <row r="62" spans="1:8" ht="39">
      <c r="A62" s="99" t="s">
        <v>192</v>
      </c>
      <c r="B62" s="120">
        <v>917</v>
      </c>
      <c r="C62" s="14" t="s">
        <v>73</v>
      </c>
      <c r="D62" s="14" t="s">
        <v>74</v>
      </c>
      <c r="E62" s="14" t="s">
        <v>272</v>
      </c>
      <c r="F62" s="14" t="s">
        <v>253</v>
      </c>
      <c r="G62" s="65">
        <v>103</v>
      </c>
      <c r="H62" s="65">
        <v>106.9</v>
      </c>
    </row>
    <row r="63" spans="1:8" ht="26.25">
      <c r="A63" s="99" t="s">
        <v>196</v>
      </c>
      <c r="B63" s="120">
        <v>917</v>
      </c>
      <c r="C63" s="14" t="s">
        <v>73</v>
      </c>
      <c r="D63" s="14" t="s">
        <v>74</v>
      </c>
      <c r="E63" s="14" t="s">
        <v>272</v>
      </c>
      <c r="F63" s="14" t="s">
        <v>256</v>
      </c>
      <c r="G63" s="65">
        <v>3</v>
      </c>
      <c r="H63" s="65">
        <v>3</v>
      </c>
    </row>
    <row r="64" spans="1:8" ht="26.25">
      <c r="A64" s="99" t="s">
        <v>203</v>
      </c>
      <c r="B64" s="120">
        <v>917</v>
      </c>
      <c r="C64" s="14" t="s">
        <v>73</v>
      </c>
      <c r="D64" s="14" t="s">
        <v>74</v>
      </c>
      <c r="E64" s="14" t="s">
        <v>272</v>
      </c>
      <c r="F64" s="14" t="s">
        <v>257</v>
      </c>
      <c r="G64" s="65">
        <v>4</v>
      </c>
      <c r="H64" s="65">
        <v>4</v>
      </c>
    </row>
    <row r="65" spans="1:8" ht="12.75">
      <c r="A65" s="99" t="s">
        <v>204</v>
      </c>
      <c r="B65" s="120">
        <v>917</v>
      </c>
      <c r="C65" s="14" t="s">
        <v>73</v>
      </c>
      <c r="D65" s="14" t="s">
        <v>74</v>
      </c>
      <c r="E65" s="14" t="s">
        <v>272</v>
      </c>
      <c r="F65" s="14" t="s">
        <v>261</v>
      </c>
      <c r="G65" s="65">
        <v>2</v>
      </c>
      <c r="H65" s="65">
        <v>2</v>
      </c>
    </row>
    <row r="66" spans="1:8" ht="27">
      <c r="A66" s="113" t="s">
        <v>1</v>
      </c>
      <c r="B66" s="118">
        <v>917</v>
      </c>
      <c r="C66" s="85" t="s">
        <v>273</v>
      </c>
      <c r="D66" s="85"/>
      <c r="E66" s="85"/>
      <c r="F66" s="85"/>
      <c r="G66" s="97">
        <f>G67+G70+G74</f>
        <v>170</v>
      </c>
      <c r="H66" s="97">
        <f>H67+H70+H74</f>
        <v>200</v>
      </c>
    </row>
    <row r="67" spans="1:8" ht="12.75">
      <c r="A67" s="108" t="s">
        <v>217</v>
      </c>
      <c r="B67" s="120">
        <v>917</v>
      </c>
      <c r="C67" s="85" t="s">
        <v>74</v>
      </c>
      <c r="D67" s="85" t="s">
        <v>79</v>
      </c>
      <c r="E67" s="14"/>
      <c r="F67" s="14"/>
      <c r="G67" s="97">
        <f>G68</f>
        <v>170</v>
      </c>
      <c r="H67" s="97">
        <f>H68</f>
        <v>200</v>
      </c>
    </row>
    <row r="68" spans="1:8" ht="26.25">
      <c r="A68" s="99" t="s">
        <v>218</v>
      </c>
      <c r="B68" s="120">
        <v>917</v>
      </c>
      <c r="C68" s="14" t="s">
        <v>74</v>
      </c>
      <c r="D68" s="14" t="s">
        <v>79</v>
      </c>
      <c r="E68" s="14" t="s">
        <v>274</v>
      </c>
      <c r="F68" s="14" t="s">
        <v>113</v>
      </c>
      <c r="G68" s="65">
        <f>G69</f>
        <v>170</v>
      </c>
      <c r="H68" s="65">
        <f>H69</f>
        <v>200</v>
      </c>
    </row>
    <row r="69" spans="1:8" ht="26.25">
      <c r="A69" s="99" t="s">
        <v>203</v>
      </c>
      <c r="B69" s="120">
        <v>917</v>
      </c>
      <c r="C69" s="14" t="s">
        <v>74</v>
      </c>
      <c r="D69" s="14" t="s">
        <v>79</v>
      </c>
      <c r="E69" s="14" t="s">
        <v>274</v>
      </c>
      <c r="F69" s="14" t="s">
        <v>257</v>
      </c>
      <c r="G69" s="65">
        <v>170</v>
      </c>
      <c r="H69" s="65">
        <v>200</v>
      </c>
    </row>
    <row r="70" spans="1:8" ht="39">
      <c r="A70" s="108" t="s">
        <v>131</v>
      </c>
      <c r="B70" s="120">
        <v>917</v>
      </c>
      <c r="C70" s="85" t="s">
        <v>74</v>
      </c>
      <c r="D70" s="85" t="s">
        <v>83</v>
      </c>
      <c r="E70" s="85"/>
      <c r="F70" s="85"/>
      <c r="G70" s="97">
        <f aca="true" t="shared" si="1" ref="G70:H72">G71</f>
        <v>0</v>
      </c>
      <c r="H70" s="97">
        <f t="shared" si="1"/>
        <v>0</v>
      </c>
    </row>
    <row r="71" spans="1:8" ht="52.5">
      <c r="A71" s="99" t="s">
        <v>219</v>
      </c>
      <c r="B71" s="120">
        <v>917</v>
      </c>
      <c r="C71" s="14" t="s">
        <v>74</v>
      </c>
      <c r="D71" s="14" t="s">
        <v>83</v>
      </c>
      <c r="E71" s="14" t="s">
        <v>275</v>
      </c>
      <c r="F71" s="14"/>
      <c r="G71" s="65">
        <f t="shared" si="1"/>
        <v>0</v>
      </c>
      <c r="H71" s="65">
        <f t="shared" si="1"/>
        <v>0</v>
      </c>
    </row>
    <row r="72" spans="1:8" ht="39">
      <c r="A72" s="99" t="s">
        <v>220</v>
      </c>
      <c r="B72" s="120">
        <v>917</v>
      </c>
      <c r="C72" s="14" t="s">
        <v>74</v>
      </c>
      <c r="D72" s="14" t="s">
        <v>83</v>
      </c>
      <c r="E72" s="14" t="s">
        <v>275</v>
      </c>
      <c r="F72" s="14"/>
      <c r="G72" s="65">
        <f t="shared" si="1"/>
        <v>0</v>
      </c>
      <c r="H72" s="65">
        <f t="shared" si="1"/>
        <v>0</v>
      </c>
    </row>
    <row r="73" spans="1:8" ht="26.25">
      <c r="A73" s="99" t="s">
        <v>203</v>
      </c>
      <c r="B73" s="120">
        <v>917</v>
      </c>
      <c r="C73" s="14" t="s">
        <v>74</v>
      </c>
      <c r="D73" s="14" t="s">
        <v>83</v>
      </c>
      <c r="E73" s="14" t="s">
        <v>276</v>
      </c>
      <c r="F73" s="14" t="s">
        <v>257</v>
      </c>
      <c r="G73" s="65">
        <v>0</v>
      </c>
      <c r="H73" s="65">
        <v>0</v>
      </c>
    </row>
    <row r="74" spans="1:8" ht="26.25">
      <c r="A74" s="99" t="s">
        <v>35</v>
      </c>
      <c r="B74" s="120">
        <v>917</v>
      </c>
      <c r="C74" s="14" t="s">
        <v>74</v>
      </c>
      <c r="D74" s="14" t="s">
        <v>80</v>
      </c>
      <c r="E74" s="14"/>
      <c r="F74" s="14"/>
      <c r="G74" s="65">
        <f>G75</f>
        <v>0</v>
      </c>
      <c r="H74" s="65">
        <f>H75</f>
        <v>0</v>
      </c>
    </row>
    <row r="75" spans="1:8" ht="39">
      <c r="A75" s="99" t="s">
        <v>305</v>
      </c>
      <c r="B75" s="120">
        <v>917</v>
      </c>
      <c r="C75" s="14" t="s">
        <v>74</v>
      </c>
      <c r="D75" s="14" t="s">
        <v>80</v>
      </c>
      <c r="E75" s="14" t="s">
        <v>275</v>
      </c>
      <c r="F75" s="14"/>
      <c r="G75" s="65">
        <f>G76</f>
        <v>0</v>
      </c>
      <c r="H75" s="65">
        <f>H76</f>
        <v>0</v>
      </c>
    </row>
    <row r="76" spans="1:8" ht="26.25">
      <c r="A76" s="99" t="s">
        <v>203</v>
      </c>
      <c r="B76" s="120">
        <v>917</v>
      </c>
      <c r="C76" s="14" t="s">
        <v>74</v>
      </c>
      <c r="D76" s="14" t="s">
        <v>80</v>
      </c>
      <c r="E76" s="14" t="s">
        <v>275</v>
      </c>
      <c r="F76" s="14" t="s">
        <v>257</v>
      </c>
      <c r="G76" s="65">
        <v>0</v>
      </c>
      <c r="H76" s="65">
        <v>0</v>
      </c>
    </row>
    <row r="77" spans="1:8" ht="13.5">
      <c r="A77" s="113" t="s">
        <v>16</v>
      </c>
      <c r="B77" s="118">
        <v>917</v>
      </c>
      <c r="C77" s="85" t="s">
        <v>76</v>
      </c>
      <c r="D77" s="85"/>
      <c r="E77" s="85"/>
      <c r="F77" s="85"/>
      <c r="G77" s="100">
        <f>G78+G83+G87</f>
        <v>13951.9</v>
      </c>
      <c r="H77" s="100">
        <f>H78+H83+H87</f>
        <v>14251.3</v>
      </c>
    </row>
    <row r="78" spans="1:8" ht="12.75">
      <c r="A78" s="108" t="s">
        <v>31</v>
      </c>
      <c r="B78" s="119">
        <v>917</v>
      </c>
      <c r="C78" s="85" t="s">
        <v>76</v>
      </c>
      <c r="D78" s="85" t="s">
        <v>72</v>
      </c>
      <c r="E78" s="85"/>
      <c r="F78" s="85"/>
      <c r="G78" s="97">
        <f>G79</f>
        <v>55.2</v>
      </c>
      <c r="H78" s="97">
        <f>H79</f>
        <v>55.2</v>
      </c>
    </row>
    <row r="79" spans="1:8" ht="26.25">
      <c r="A79" s="99" t="s">
        <v>222</v>
      </c>
      <c r="B79" s="120">
        <v>917</v>
      </c>
      <c r="C79" s="14" t="s">
        <v>76</v>
      </c>
      <c r="D79" s="14" t="s">
        <v>72</v>
      </c>
      <c r="E79" s="14" t="s">
        <v>277</v>
      </c>
      <c r="F79" s="14"/>
      <c r="G79" s="65">
        <f>G80+G81+G82</f>
        <v>55.2</v>
      </c>
      <c r="H79" s="65">
        <f>H80+H81+H82</f>
        <v>55.2</v>
      </c>
    </row>
    <row r="80" spans="1:8" ht="26.25">
      <c r="A80" s="99" t="s">
        <v>191</v>
      </c>
      <c r="B80" s="120">
        <v>917</v>
      </c>
      <c r="C80" s="14" t="s">
        <v>76</v>
      </c>
      <c r="D80" s="14" t="s">
        <v>72</v>
      </c>
      <c r="E80" s="14" t="s">
        <v>277</v>
      </c>
      <c r="F80" s="14" t="s">
        <v>252</v>
      </c>
      <c r="G80" s="65">
        <v>40.9</v>
      </c>
      <c r="H80" s="65">
        <v>40.9</v>
      </c>
    </row>
    <row r="81" spans="1:8" ht="39">
      <c r="A81" s="99" t="s">
        <v>192</v>
      </c>
      <c r="B81" s="120">
        <v>917</v>
      </c>
      <c r="C81" s="14" t="s">
        <v>76</v>
      </c>
      <c r="D81" s="14" t="s">
        <v>72</v>
      </c>
      <c r="E81" s="14" t="s">
        <v>277</v>
      </c>
      <c r="F81" s="14" t="s">
        <v>253</v>
      </c>
      <c r="G81" s="65">
        <v>12.3</v>
      </c>
      <c r="H81" s="65">
        <v>12.3</v>
      </c>
    </row>
    <row r="82" spans="1:8" ht="26.25">
      <c r="A82" s="99" t="s">
        <v>203</v>
      </c>
      <c r="B82" s="120">
        <v>917</v>
      </c>
      <c r="C82" s="14" t="s">
        <v>76</v>
      </c>
      <c r="D82" s="14" t="s">
        <v>72</v>
      </c>
      <c r="E82" s="14" t="s">
        <v>277</v>
      </c>
      <c r="F82" s="14" t="s">
        <v>257</v>
      </c>
      <c r="G82" s="65">
        <v>2</v>
      </c>
      <c r="H82" s="65">
        <v>2</v>
      </c>
    </row>
    <row r="83" spans="1:8" ht="12.75">
      <c r="A83" s="108" t="s">
        <v>17</v>
      </c>
      <c r="B83" s="118">
        <v>917</v>
      </c>
      <c r="C83" s="85" t="s">
        <v>76</v>
      </c>
      <c r="D83" s="85" t="s">
        <v>82</v>
      </c>
      <c r="E83" s="85"/>
      <c r="F83" s="85"/>
      <c r="G83" s="97">
        <f aca="true" t="shared" si="2" ref="G83:H85">G84</f>
        <v>7008.2</v>
      </c>
      <c r="H83" s="97">
        <f t="shared" si="2"/>
        <v>7008.2</v>
      </c>
    </row>
    <row r="84" spans="1:8" ht="12.75">
      <c r="A84" s="99" t="s">
        <v>21</v>
      </c>
      <c r="B84" s="120">
        <v>917</v>
      </c>
      <c r="C84" s="14" t="s">
        <v>76</v>
      </c>
      <c r="D84" s="14" t="s">
        <v>82</v>
      </c>
      <c r="E84" s="14" t="s">
        <v>278</v>
      </c>
      <c r="F84" s="14"/>
      <c r="G84" s="65">
        <f t="shared" si="2"/>
        <v>7008.2</v>
      </c>
      <c r="H84" s="65">
        <f t="shared" si="2"/>
        <v>7008.2</v>
      </c>
    </row>
    <row r="85" spans="1:8" ht="26.25">
      <c r="A85" s="99" t="s">
        <v>223</v>
      </c>
      <c r="B85" s="120">
        <v>917</v>
      </c>
      <c r="C85" s="14" t="s">
        <v>76</v>
      </c>
      <c r="D85" s="14" t="s">
        <v>82</v>
      </c>
      <c r="E85" s="14" t="s">
        <v>279</v>
      </c>
      <c r="F85" s="14"/>
      <c r="G85" s="65">
        <f t="shared" si="2"/>
        <v>7008.2</v>
      </c>
      <c r="H85" s="65">
        <f t="shared" si="2"/>
        <v>7008.2</v>
      </c>
    </row>
    <row r="86" spans="1:8" ht="26.25">
      <c r="A86" s="99" t="s">
        <v>203</v>
      </c>
      <c r="B86" s="120">
        <v>917</v>
      </c>
      <c r="C86" s="14" t="s">
        <v>76</v>
      </c>
      <c r="D86" s="14" t="s">
        <v>82</v>
      </c>
      <c r="E86" s="14" t="s">
        <v>279</v>
      </c>
      <c r="F86" s="14" t="s">
        <v>257</v>
      </c>
      <c r="G86" s="65">
        <v>7008.2</v>
      </c>
      <c r="H86" s="65">
        <v>7008.2</v>
      </c>
    </row>
    <row r="87" spans="1:8" ht="12.75">
      <c r="A87" s="108" t="s">
        <v>36</v>
      </c>
      <c r="B87" s="119">
        <v>917</v>
      </c>
      <c r="C87" s="85" t="s">
        <v>76</v>
      </c>
      <c r="D87" s="85" t="s">
        <v>79</v>
      </c>
      <c r="E87" s="85"/>
      <c r="F87" s="85"/>
      <c r="G87" s="97">
        <f>G88+G90+G92</f>
        <v>6888.5</v>
      </c>
      <c r="H87" s="97">
        <f>H88+H90+H92</f>
        <v>7187.9</v>
      </c>
    </row>
    <row r="88" spans="1:8" ht="26.25">
      <c r="A88" s="99" t="s">
        <v>224</v>
      </c>
      <c r="B88" s="119">
        <v>917</v>
      </c>
      <c r="C88" s="85" t="s">
        <v>76</v>
      </c>
      <c r="D88" s="85" t="s">
        <v>79</v>
      </c>
      <c r="E88" s="85" t="s">
        <v>280</v>
      </c>
      <c r="F88" s="85"/>
      <c r="G88" s="97">
        <f>G89</f>
        <v>5352.1</v>
      </c>
      <c r="H88" s="97">
        <f>H89</f>
        <v>5651.5</v>
      </c>
    </row>
    <row r="89" spans="1:8" ht="12.75">
      <c r="A89" s="99" t="s">
        <v>303</v>
      </c>
      <c r="B89" s="120">
        <v>917</v>
      </c>
      <c r="C89" s="14" t="s">
        <v>76</v>
      </c>
      <c r="D89" s="14" t="s">
        <v>79</v>
      </c>
      <c r="E89" s="14" t="s">
        <v>280</v>
      </c>
      <c r="F89" s="14" t="s">
        <v>257</v>
      </c>
      <c r="G89" s="65">
        <v>5352.1</v>
      </c>
      <c r="H89" s="65">
        <v>5651.5</v>
      </c>
    </row>
    <row r="90" spans="1:8" ht="26.25">
      <c r="A90" s="99" t="s">
        <v>203</v>
      </c>
      <c r="B90" s="119">
        <v>917</v>
      </c>
      <c r="C90" s="85" t="s">
        <v>76</v>
      </c>
      <c r="D90" s="85" t="s">
        <v>79</v>
      </c>
      <c r="E90" s="85" t="s">
        <v>304</v>
      </c>
      <c r="F90" s="85"/>
      <c r="G90" s="97">
        <f>G91</f>
        <v>0</v>
      </c>
      <c r="H90" s="97">
        <f>H91</f>
        <v>0</v>
      </c>
    </row>
    <row r="91" spans="1:8" ht="26.25">
      <c r="A91" s="99" t="s">
        <v>225</v>
      </c>
      <c r="B91" s="120">
        <v>917</v>
      </c>
      <c r="C91" s="14" t="s">
        <v>76</v>
      </c>
      <c r="D91" s="14" t="s">
        <v>79</v>
      </c>
      <c r="E91" s="14" t="s">
        <v>304</v>
      </c>
      <c r="F91" s="14" t="s">
        <v>257</v>
      </c>
      <c r="G91" s="65">
        <v>0</v>
      </c>
      <c r="H91" s="65">
        <v>0</v>
      </c>
    </row>
    <row r="92" spans="1:8" ht="26.25">
      <c r="A92" s="99" t="s">
        <v>203</v>
      </c>
      <c r="B92" s="119">
        <v>917</v>
      </c>
      <c r="C92" s="85" t="s">
        <v>76</v>
      </c>
      <c r="D92" s="85" t="s">
        <v>79</v>
      </c>
      <c r="E92" s="85" t="s">
        <v>281</v>
      </c>
      <c r="F92" s="85"/>
      <c r="G92" s="97">
        <f>G93</f>
        <v>1536.4</v>
      </c>
      <c r="H92" s="97">
        <f>H93</f>
        <v>1536.4</v>
      </c>
    </row>
    <row r="93" spans="1:8" ht="26.25">
      <c r="A93" s="99" t="s">
        <v>203</v>
      </c>
      <c r="B93" s="120">
        <v>917</v>
      </c>
      <c r="C93" s="14" t="s">
        <v>76</v>
      </c>
      <c r="D93" s="14" t="s">
        <v>79</v>
      </c>
      <c r="E93" s="14" t="s">
        <v>281</v>
      </c>
      <c r="F93" s="14" t="s">
        <v>257</v>
      </c>
      <c r="G93" s="65">
        <v>1536.4</v>
      </c>
      <c r="H93" s="65">
        <v>1536.4</v>
      </c>
    </row>
    <row r="94" spans="1:8" ht="13.5">
      <c r="A94" s="113" t="s">
        <v>2</v>
      </c>
      <c r="B94" s="118">
        <v>917</v>
      </c>
      <c r="C94" s="85" t="s">
        <v>81</v>
      </c>
      <c r="D94" s="14"/>
      <c r="E94" s="14"/>
      <c r="F94" s="14"/>
      <c r="G94" s="100">
        <f>G95+G98+G102+G114</f>
        <v>2494.8</v>
      </c>
      <c r="H94" s="100">
        <f>H95+H98+H102+H114</f>
        <v>2683.5</v>
      </c>
    </row>
    <row r="95" spans="1:8" ht="12.75">
      <c r="A95" s="108" t="s">
        <v>19</v>
      </c>
      <c r="B95" s="118">
        <v>917</v>
      </c>
      <c r="C95" s="85" t="s">
        <v>81</v>
      </c>
      <c r="D95" s="85" t="s">
        <v>72</v>
      </c>
      <c r="E95" s="85"/>
      <c r="F95" s="85"/>
      <c r="G95" s="97">
        <f>G96</f>
        <v>0</v>
      </c>
      <c r="H95" s="97">
        <f>H96</f>
        <v>726</v>
      </c>
    </row>
    <row r="96" spans="1:8" ht="26.25">
      <c r="A96" s="99" t="s">
        <v>218</v>
      </c>
      <c r="B96" s="120">
        <v>917</v>
      </c>
      <c r="C96" s="14" t="s">
        <v>81</v>
      </c>
      <c r="D96" s="14" t="s">
        <v>72</v>
      </c>
      <c r="E96" s="14" t="s">
        <v>282</v>
      </c>
      <c r="F96" s="14"/>
      <c r="G96" s="65">
        <f>G97</f>
        <v>0</v>
      </c>
      <c r="H96" s="65">
        <f>H97</f>
        <v>726</v>
      </c>
    </row>
    <row r="97" spans="1:8" ht="12.75">
      <c r="A97" s="99" t="s">
        <v>226</v>
      </c>
      <c r="B97" s="120">
        <v>917</v>
      </c>
      <c r="C97" s="14" t="s">
        <v>81</v>
      </c>
      <c r="D97" s="14" t="s">
        <v>72</v>
      </c>
      <c r="E97" s="14" t="s">
        <v>282</v>
      </c>
      <c r="F97" s="14" t="s">
        <v>257</v>
      </c>
      <c r="G97" s="65">
        <v>0</v>
      </c>
      <c r="H97" s="65">
        <v>726</v>
      </c>
    </row>
    <row r="98" spans="1:8" ht="12.75">
      <c r="A98" s="108" t="s">
        <v>3</v>
      </c>
      <c r="B98" s="118">
        <v>917</v>
      </c>
      <c r="C98" s="85" t="s">
        <v>81</v>
      </c>
      <c r="D98" s="85" t="s">
        <v>73</v>
      </c>
      <c r="E98" s="85"/>
      <c r="F98" s="85"/>
      <c r="G98" s="97">
        <f>G99+G100+G101</f>
        <v>700</v>
      </c>
      <c r="H98" s="97">
        <f>H99+H100+H101</f>
        <v>200</v>
      </c>
    </row>
    <row r="99" spans="1:8" ht="105">
      <c r="A99" s="99" t="s">
        <v>227</v>
      </c>
      <c r="B99" s="120">
        <v>917</v>
      </c>
      <c r="C99" s="14" t="s">
        <v>81</v>
      </c>
      <c r="D99" s="14" t="s">
        <v>73</v>
      </c>
      <c r="E99" s="14" t="s">
        <v>283</v>
      </c>
      <c r="F99" s="14" t="s">
        <v>257</v>
      </c>
      <c r="G99" s="65">
        <v>0</v>
      </c>
      <c r="H99" s="65">
        <v>0</v>
      </c>
    </row>
    <row r="100" spans="1:8" ht="26.25">
      <c r="A100" s="99" t="s">
        <v>228</v>
      </c>
      <c r="B100" s="120">
        <v>917</v>
      </c>
      <c r="C100" s="14" t="s">
        <v>81</v>
      </c>
      <c r="D100" s="14" t="s">
        <v>73</v>
      </c>
      <c r="E100" s="14" t="s">
        <v>284</v>
      </c>
      <c r="F100" s="14" t="s">
        <v>257</v>
      </c>
      <c r="G100" s="65">
        <v>100</v>
      </c>
      <c r="H100" s="65">
        <v>100</v>
      </c>
    </row>
    <row r="101" spans="1:8" ht="26.25">
      <c r="A101" s="99" t="s">
        <v>229</v>
      </c>
      <c r="B101" s="120">
        <v>917</v>
      </c>
      <c r="C101" s="14" t="s">
        <v>81</v>
      </c>
      <c r="D101" s="14" t="s">
        <v>73</v>
      </c>
      <c r="E101" s="14" t="s">
        <v>285</v>
      </c>
      <c r="F101" s="14" t="s">
        <v>257</v>
      </c>
      <c r="G101" s="65">
        <v>600</v>
      </c>
      <c r="H101" s="65">
        <v>100</v>
      </c>
    </row>
    <row r="102" spans="1:8" ht="12.75">
      <c r="A102" s="108" t="s">
        <v>18</v>
      </c>
      <c r="B102" s="120">
        <v>917</v>
      </c>
      <c r="C102" s="85" t="s">
        <v>81</v>
      </c>
      <c r="D102" s="85" t="s">
        <v>74</v>
      </c>
      <c r="E102" s="85"/>
      <c r="F102" s="85"/>
      <c r="G102" s="100">
        <f>G103+G106+G108+G110+G112</f>
        <v>1764.8</v>
      </c>
      <c r="H102" s="100">
        <f>H103+H106+H108+H110+H112</f>
        <v>1727.5</v>
      </c>
    </row>
    <row r="103" spans="1:8" ht="12.75">
      <c r="A103" s="99" t="s">
        <v>230</v>
      </c>
      <c r="B103" s="120">
        <v>917</v>
      </c>
      <c r="C103" s="14" t="s">
        <v>81</v>
      </c>
      <c r="D103" s="14" t="s">
        <v>74</v>
      </c>
      <c r="E103" s="14" t="s">
        <v>286</v>
      </c>
      <c r="F103" s="14"/>
      <c r="G103" s="65">
        <f>G104+G105</f>
        <v>990</v>
      </c>
      <c r="H103" s="65">
        <f>H104+H105</f>
        <v>990</v>
      </c>
    </row>
    <row r="104" spans="1:8" ht="26.25">
      <c r="A104" s="99" t="s">
        <v>203</v>
      </c>
      <c r="B104" s="120">
        <v>917</v>
      </c>
      <c r="C104" s="14" t="s">
        <v>81</v>
      </c>
      <c r="D104" s="14" t="s">
        <v>74</v>
      </c>
      <c r="E104" s="14" t="s">
        <v>286</v>
      </c>
      <c r="F104" s="14" t="s">
        <v>257</v>
      </c>
      <c r="G104" s="65">
        <v>140</v>
      </c>
      <c r="H104" s="65">
        <v>140</v>
      </c>
    </row>
    <row r="105" spans="1:8" ht="12.75">
      <c r="A105" s="99" t="s">
        <v>204</v>
      </c>
      <c r="B105" s="120">
        <v>917</v>
      </c>
      <c r="C105" s="14" t="s">
        <v>81</v>
      </c>
      <c r="D105" s="14" t="s">
        <v>74</v>
      </c>
      <c r="E105" s="14" t="s">
        <v>286</v>
      </c>
      <c r="F105" s="14" t="s">
        <v>261</v>
      </c>
      <c r="G105" s="65">
        <v>850</v>
      </c>
      <c r="H105" s="65">
        <v>850</v>
      </c>
    </row>
    <row r="106" spans="1:8" ht="12.75">
      <c r="A106" s="99" t="s">
        <v>231</v>
      </c>
      <c r="B106" s="120">
        <v>917</v>
      </c>
      <c r="C106" s="14" t="s">
        <v>81</v>
      </c>
      <c r="D106" s="14" t="s">
        <v>74</v>
      </c>
      <c r="E106" s="14" t="s">
        <v>287</v>
      </c>
      <c r="F106" s="14"/>
      <c r="G106" s="65">
        <f>G107</f>
        <v>537.5</v>
      </c>
      <c r="H106" s="65">
        <f>H107</f>
        <v>537.5</v>
      </c>
    </row>
    <row r="107" spans="1:8" ht="26.25">
      <c r="A107" s="99" t="s">
        <v>203</v>
      </c>
      <c r="B107" s="120">
        <v>917</v>
      </c>
      <c r="C107" s="14" t="s">
        <v>81</v>
      </c>
      <c r="D107" s="14" t="s">
        <v>74</v>
      </c>
      <c r="E107" s="14" t="s">
        <v>287</v>
      </c>
      <c r="F107" s="14" t="s">
        <v>257</v>
      </c>
      <c r="G107" s="65">
        <v>537.5</v>
      </c>
      <c r="H107" s="65">
        <v>537.5</v>
      </c>
    </row>
    <row r="108" spans="1:8" ht="26.25">
      <c r="A108" s="99" t="s">
        <v>232</v>
      </c>
      <c r="B108" s="120">
        <v>917</v>
      </c>
      <c r="C108" s="14" t="s">
        <v>81</v>
      </c>
      <c r="D108" s="14" t="s">
        <v>74</v>
      </c>
      <c r="E108" s="14" t="s">
        <v>288</v>
      </c>
      <c r="F108" s="14"/>
      <c r="G108" s="65">
        <f>G109</f>
        <v>50</v>
      </c>
      <c r="H108" s="65">
        <f>H109</f>
        <v>50</v>
      </c>
    </row>
    <row r="109" spans="1:8" ht="26.25">
      <c r="A109" s="99" t="s">
        <v>203</v>
      </c>
      <c r="B109" s="120">
        <v>917</v>
      </c>
      <c r="C109" s="14" t="s">
        <v>81</v>
      </c>
      <c r="D109" s="14" t="s">
        <v>74</v>
      </c>
      <c r="E109" s="14" t="s">
        <v>288</v>
      </c>
      <c r="F109" s="14" t="s">
        <v>257</v>
      </c>
      <c r="G109" s="65">
        <v>50</v>
      </c>
      <c r="H109" s="65">
        <v>50</v>
      </c>
    </row>
    <row r="110" spans="1:8" ht="26.25">
      <c r="A110" s="99" t="s">
        <v>233</v>
      </c>
      <c r="B110" s="120">
        <v>917</v>
      </c>
      <c r="C110" s="14" t="s">
        <v>81</v>
      </c>
      <c r="D110" s="14" t="s">
        <v>74</v>
      </c>
      <c r="E110" s="14" t="s">
        <v>264</v>
      </c>
      <c r="F110" s="14"/>
      <c r="G110" s="65">
        <f>G111</f>
        <v>0</v>
      </c>
      <c r="H110" s="65">
        <f>H111</f>
        <v>0</v>
      </c>
    </row>
    <row r="111" spans="1:8" ht="26.25">
      <c r="A111" s="99" t="s">
        <v>203</v>
      </c>
      <c r="B111" s="120">
        <v>917</v>
      </c>
      <c r="C111" s="14" t="s">
        <v>81</v>
      </c>
      <c r="D111" s="14" t="s">
        <v>74</v>
      </c>
      <c r="E111" s="14" t="s">
        <v>264</v>
      </c>
      <c r="F111" s="14" t="s">
        <v>257</v>
      </c>
      <c r="G111" s="65">
        <v>0</v>
      </c>
      <c r="H111" s="65">
        <v>0</v>
      </c>
    </row>
    <row r="112" spans="1:8" ht="26.25">
      <c r="A112" s="99" t="s">
        <v>234</v>
      </c>
      <c r="B112" s="120">
        <v>917</v>
      </c>
      <c r="C112" s="14" t="s">
        <v>81</v>
      </c>
      <c r="D112" s="14" t="s">
        <v>74</v>
      </c>
      <c r="E112" s="14" t="s">
        <v>285</v>
      </c>
      <c r="F112" s="14"/>
      <c r="G112" s="86">
        <f>G113</f>
        <v>187.3</v>
      </c>
      <c r="H112" s="86">
        <f>H113</f>
        <v>150</v>
      </c>
    </row>
    <row r="113" spans="1:8" ht="26.25">
      <c r="A113" s="99" t="s">
        <v>203</v>
      </c>
      <c r="B113" s="120">
        <v>917</v>
      </c>
      <c r="C113" s="14" t="s">
        <v>81</v>
      </c>
      <c r="D113" s="14" t="s">
        <v>74</v>
      </c>
      <c r="E113" s="14" t="s">
        <v>285</v>
      </c>
      <c r="F113" s="14" t="s">
        <v>257</v>
      </c>
      <c r="G113" s="86">
        <v>187.3</v>
      </c>
      <c r="H113" s="86">
        <v>150</v>
      </c>
    </row>
    <row r="114" spans="1:8" ht="26.25">
      <c r="A114" s="108" t="s">
        <v>111</v>
      </c>
      <c r="B114" s="118">
        <v>917</v>
      </c>
      <c r="C114" s="85" t="s">
        <v>81</v>
      </c>
      <c r="D114" s="85" t="s">
        <v>81</v>
      </c>
      <c r="E114" s="85"/>
      <c r="F114" s="85"/>
      <c r="G114" s="97">
        <f>G115</f>
        <v>30</v>
      </c>
      <c r="H114" s="97">
        <f>H115</f>
        <v>30</v>
      </c>
    </row>
    <row r="115" spans="1:8" ht="12.75">
      <c r="A115" s="99" t="s">
        <v>235</v>
      </c>
      <c r="B115" s="120">
        <v>917</v>
      </c>
      <c r="C115" s="14" t="s">
        <v>81</v>
      </c>
      <c r="D115" s="14" t="s">
        <v>81</v>
      </c>
      <c r="E115" s="14" t="s">
        <v>282</v>
      </c>
      <c r="F115" s="14"/>
      <c r="G115" s="65">
        <f>G116</f>
        <v>30</v>
      </c>
      <c r="H115" s="65">
        <f>H116</f>
        <v>30</v>
      </c>
    </row>
    <row r="116" spans="1:8" ht="26.25">
      <c r="A116" s="99" t="s">
        <v>203</v>
      </c>
      <c r="B116" s="120">
        <v>917</v>
      </c>
      <c r="C116" s="14" t="s">
        <v>81</v>
      </c>
      <c r="D116" s="14" t="s">
        <v>81</v>
      </c>
      <c r="E116" s="14" t="s">
        <v>282</v>
      </c>
      <c r="F116" s="14" t="s">
        <v>257</v>
      </c>
      <c r="G116" s="65">
        <v>30</v>
      </c>
      <c r="H116" s="65">
        <v>30</v>
      </c>
    </row>
    <row r="117" spans="1:8" ht="13.5">
      <c r="A117" s="113" t="s">
        <v>236</v>
      </c>
      <c r="B117" s="118">
        <v>917</v>
      </c>
      <c r="C117" s="14" t="s">
        <v>85</v>
      </c>
      <c r="D117" s="14"/>
      <c r="E117" s="14"/>
      <c r="F117" s="14"/>
      <c r="G117" s="65">
        <f>G118</f>
        <v>3709.4</v>
      </c>
      <c r="H117" s="65">
        <f>H118</f>
        <v>0</v>
      </c>
    </row>
    <row r="118" spans="1:8" ht="12.75">
      <c r="A118" s="99" t="s">
        <v>237</v>
      </c>
      <c r="B118" s="120">
        <v>917</v>
      </c>
      <c r="C118" s="14" t="s">
        <v>85</v>
      </c>
      <c r="D118" s="14" t="s">
        <v>81</v>
      </c>
      <c r="E118" s="14"/>
      <c r="F118" s="14"/>
      <c r="G118" s="65">
        <f>G120</f>
        <v>3709.4</v>
      </c>
      <c r="H118" s="65">
        <f>H120</f>
        <v>0</v>
      </c>
    </row>
    <row r="119" spans="1:8" ht="39">
      <c r="A119" s="99" t="s">
        <v>339</v>
      </c>
      <c r="B119" s="120">
        <v>917</v>
      </c>
      <c r="C119" s="14" t="s">
        <v>85</v>
      </c>
      <c r="D119" s="14" t="s">
        <v>81</v>
      </c>
      <c r="E119" s="14" t="s">
        <v>289</v>
      </c>
      <c r="F119" s="14"/>
      <c r="G119" s="65">
        <f>G120</f>
        <v>3709.4</v>
      </c>
      <c r="H119" s="65">
        <f>H120</f>
        <v>0</v>
      </c>
    </row>
    <row r="120" spans="1:8" ht="26.25">
      <c r="A120" s="99" t="s">
        <v>203</v>
      </c>
      <c r="B120" s="118">
        <v>917</v>
      </c>
      <c r="C120" s="14" t="s">
        <v>85</v>
      </c>
      <c r="D120" s="14" t="s">
        <v>81</v>
      </c>
      <c r="E120" s="14" t="s">
        <v>289</v>
      </c>
      <c r="F120" s="14" t="s">
        <v>257</v>
      </c>
      <c r="G120" s="65">
        <v>3709.4</v>
      </c>
      <c r="H120" s="65">
        <v>0</v>
      </c>
    </row>
    <row r="121" spans="1:8" ht="13.5">
      <c r="A121" s="113" t="s">
        <v>125</v>
      </c>
      <c r="B121" s="120">
        <v>917</v>
      </c>
      <c r="C121" s="85" t="s">
        <v>77</v>
      </c>
      <c r="D121" s="85"/>
      <c r="E121" s="85"/>
      <c r="F121" s="85"/>
      <c r="G121" s="97">
        <f>G122</f>
        <v>55</v>
      </c>
      <c r="H121" s="97">
        <f>H122</f>
        <v>55</v>
      </c>
    </row>
    <row r="122" spans="1:8" ht="12.75">
      <c r="A122" s="99" t="s">
        <v>307</v>
      </c>
      <c r="B122" s="120">
        <v>917</v>
      </c>
      <c r="C122" s="14" t="s">
        <v>77</v>
      </c>
      <c r="D122" s="14" t="s">
        <v>77</v>
      </c>
      <c r="E122" s="14"/>
      <c r="F122" s="14"/>
      <c r="G122" s="65">
        <f>G123+G125</f>
        <v>55</v>
      </c>
      <c r="H122" s="65">
        <f>H123+H125</f>
        <v>55</v>
      </c>
    </row>
    <row r="123" spans="1:8" ht="39">
      <c r="A123" s="99" t="s">
        <v>238</v>
      </c>
      <c r="B123" s="120">
        <v>917</v>
      </c>
      <c r="C123" s="14" t="s">
        <v>77</v>
      </c>
      <c r="D123" s="14" t="s">
        <v>77</v>
      </c>
      <c r="E123" s="14" t="s">
        <v>290</v>
      </c>
      <c r="F123" s="14"/>
      <c r="G123" s="65">
        <f>G124</f>
        <v>0</v>
      </c>
      <c r="H123" s="65">
        <f>H124</f>
        <v>0</v>
      </c>
    </row>
    <row r="124" spans="1:8" ht="26.25">
      <c r="A124" s="99" t="s">
        <v>203</v>
      </c>
      <c r="B124" s="118">
        <v>917</v>
      </c>
      <c r="C124" s="14" t="s">
        <v>77</v>
      </c>
      <c r="D124" s="14" t="s">
        <v>77</v>
      </c>
      <c r="E124" s="14" t="s">
        <v>290</v>
      </c>
      <c r="F124" s="14" t="s">
        <v>257</v>
      </c>
      <c r="G124" s="65">
        <v>0</v>
      </c>
      <c r="H124" s="65">
        <v>0</v>
      </c>
    </row>
    <row r="125" spans="1:8" ht="12.75">
      <c r="A125" s="99" t="s">
        <v>340</v>
      </c>
      <c r="B125" s="120">
        <v>917</v>
      </c>
      <c r="C125" s="14" t="s">
        <v>77</v>
      </c>
      <c r="D125" s="14" t="s">
        <v>77</v>
      </c>
      <c r="E125" s="14" t="s">
        <v>341</v>
      </c>
      <c r="F125" s="14"/>
      <c r="G125" s="65">
        <f>G126</f>
        <v>55</v>
      </c>
      <c r="H125" s="65">
        <f>H126</f>
        <v>55</v>
      </c>
    </row>
    <row r="126" spans="1:8" ht="24.75" customHeight="1">
      <c r="A126" s="99" t="s">
        <v>203</v>
      </c>
      <c r="B126" s="120">
        <v>917</v>
      </c>
      <c r="C126" s="14" t="s">
        <v>77</v>
      </c>
      <c r="D126" s="14" t="s">
        <v>77</v>
      </c>
      <c r="E126" s="14" t="s">
        <v>341</v>
      </c>
      <c r="F126" s="14" t="s">
        <v>257</v>
      </c>
      <c r="G126" s="65">
        <v>55</v>
      </c>
      <c r="H126" s="65">
        <v>55</v>
      </c>
    </row>
    <row r="127" spans="1:8" ht="23.25" customHeight="1">
      <c r="A127" s="113" t="s">
        <v>239</v>
      </c>
      <c r="B127" s="120">
        <v>917</v>
      </c>
      <c r="C127" s="85" t="s">
        <v>82</v>
      </c>
      <c r="D127" s="85"/>
      <c r="E127" s="85"/>
      <c r="F127" s="85"/>
      <c r="G127" s="97">
        <f>G128</f>
        <v>470</v>
      </c>
      <c r="H127" s="97">
        <f>H128</f>
        <v>260</v>
      </c>
    </row>
    <row r="128" spans="1:8" ht="12" customHeight="1">
      <c r="A128" s="99" t="s">
        <v>240</v>
      </c>
      <c r="B128" s="118">
        <v>917</v>
      </c>
      <c r="C128" s="14" t="s">
        <v>82</v>
      </c>
      <c r="D128" s="14" t="s">
        <v>72</v>
      </c>
      <c r="E128" s="14"/>
      <c r="F128" s="14"/>
      <c r="G128" s="65">
        <f>G129+G131</f>
        <v>470</v>
      </c>
      <c r="H128" s="65">
        <f>H129+H131</f>
        <v>260</v>
      </c>
    </row>
    <row r="129" spans="1:8" ht="19.5" customHeight="1">
      <c r="A129" s="99" t="s">
        <v>241</v>
      </c>
      <c r="B129" s="120">
        <v>917</v>
      </c>
      <c r="C129" s="14" t="s">
        <v>82</v>
      </c>
      <c r="D129" s="14" t="s">
        <v>72</v>
      </c>
      <c r="E129" s="14" t="s">
        <v>291</v>
      </c>
      <c r="F129" s="14"/>
      <c r="G129" s="65">
        <f>G130</f>
        <v>0</v>
      </c>
      <c r="H129" s="65">
        <f>H130</f>
        <v>0</v>
      </c>
    </row>
    <row r="130" spans="1:8" ht="15.75" customHeight="1">
      <c r="A130" s="99" t="s">
        <v>203</v>
      </c>
      <c r="B130" s="120">
        <v>917</v>
      </c>
      <c r="C130" s="14" t="s">
        <v>82</v>
      </c>
      <c r="D130" s="14" t="s">
        <v>72</v>
      </c>
      <c r="E130" s="14" t="s">
        <v>291</v>
      </c>
      <c r="F130" s="14" t="s">
        <v>257</v>
      </c>
      <c r="G130" s="65">
        <v>0</v>
      </c>
      <c r="H130" s="65">
        <v>0</v>
      </c>
    </row>
    <row r="131" spans="1:8" ht="21" customHeight="1">
      <c r="A131" s="99" t="s">
        <v>343</v>
      </c>
      <c r="B131" s="120">
        <v>917</v>
      </c>
      <c r="C131" s="14" t="s">
        <v>82</v>
      </c>
      <c r="D131" s="14" t="s">
        <v>72</v>
      </c>
      <c r="E131" s="14" t="s">
        <v>342</v>
      </c>
      <c r="F131" s="14"/>
      <c r="G131" s="65">
        <f>G132</f>
        <v>470</v>
      </c>
      <c r="H131" s="65">
        <f>H132</f>
        <v>260</v>
      </c>
    </row>
    <row r="132" spans="1:8" ht="18" customHeight="1">
      <c r="A132" s="99" t="s">
        <v>203</v>
      </c>
      <c r="B132" s="120">
        <v>917</v>
      </c>
      <c r="C132" s="14" t="s">
        <v>82</v>
      </c>
      <c r="D132" s="14" t="s">
        <v>72</v>
      </c>
      <c r="E132" s="14" t="s">
        <v>342</v>
      </c>
      <c r="F132" s="14" t="s">
        <v>257</v>
      </c>
      <c r="G132" s="65">
        <v>470</v>
      </c>
      <c r="H132" s="65">
        <v>260</v>
      </c>
    </row>
    <row r="133" spans="1:8" ht="13.5">
      <c r="A133" s="113" t="s">
        <v>4</v>
      </c>
      <c r="B133" s="120">
        <v>917</v>
      </c>
      <c r="C133" s="85" t="s">
        <v>83</v>
      </c>
      <c r="D133" s="85"/>
      <c r="E133" s="85"/>
      <c r="F133" s="85"/>
      <c r="G133" s="97">
        <f>G134+G138</f>
        <v>679</v>
      </c>
      <c r="H133" s="97">
        <f>H134+H138</f>
        <v>679</v>
      </c>
    </row>
    <row r="134" spans="1:8" ht="12.75">
      <c r="A134" s="99" t="s">
        <v>25</v>
      </c>
      <c r="B134" s="120">
        <v>917</v>
      </c>
      <c r="C134" s="14" t="s">
        <v>83</v>
      </c>
      <c r="D134" s="14" t="s">
        <v>72</v>
      </c>
      <c r="E134" s="14"/>
      <c r="F134" s="14"/>
      <c r="G134" s="65">
        <f aca="true" t="shared" si="3" ref="G134:H136">G135</f>
        <v>555</v>
      </c>
      <c r="H134" s="65">
        <f t="shared" si="3"/>
        <v>555</v>
      </c>
    </row>
    <row r="135" spans="1:8" ht="12.75">
      <c r="A135" s="110" t="s">
        <v>242</v>
      </c>
      <c r="B135" s="120">
        <v>917</v>
      </c>
      <c r="C135" s="14" t="s">
        <v>83</v>
      </c>
      <c r="D135" s="14" t="s">
        <v>72</v>
      </c>
      <c r="E135" s="14" t="s">
        <v>292</v>
      </c>
      <c r="F135" s="14"/>
      <c r="G135" s="65">
        <f t="shared" si="3"/>
        <v>555</v>
      </c>
      <c r="H135" s="65">
        <f t="shared" si="3"/>
        <v>555</v>
      </c>
    </row>
    <row r="136" spans="1:8" ht="12.75">
      <c r="A136" s="99" t="s">
        <v>68</v>
      </c>
      <c r="B136" s="120">
        <v>917</v>
      </c>
      <c r="C136" s="14" t="s">
        <v>83</v>
      </c>
      <c r="D136" s="14" t="s">
        <v>72</v>
      </c>
      <c r="E136" s="14" t="s">
        <v>293</v>
      </c>
      <c r="F136" s="14"/>
      <c r="G136" s="65">
        <f t="shared" si="3"/>
        <v>555</v>
      </c>
      <c r="H136" s="65">
        <f t="shared" si="3"/>
        <v>555</v>
      </c>
    </row>
    <row r="137" spans="1:8" ht="12.75">
      <c r="A137" s="99" t="s">
        <v>243</v>
      </c>
      <c r="B137" s="118">
        <v>917</v>
      </c>
      <c r="C137" s="14" t="s">
        <v>83</v>
      </c>
      <c r="D137" s="14" t="s">
        <v>72</v>
      </c>
      <c r="E137" s="14" t="s">
        <v>293</v>
      </c>
      <c r="F137" s="14" t="s">
        <v>294</v>
      </c>
      <c r="G137" s="65">
        <v>555</v>
      </c>
      <c r="H137" s="65">
        <v>555</v>
      </c>
    </row>
    <row r="138" spans="1:8" ht="12.75">
      <c r="A138" s="99" t="s">
        <v>84</v>
      </c>
      <c r="B138" s="120">
        <v>917</v>
      </c>
      <c r="C138" s="14" t="s">
        <v>83</v>
      </c>
      <c r="D138" s="14" t="s">
        <v>85</v>
      </c>
      <c r="E138" s="14"/>
      <c r="F138" s="14"/>
      <c r="G138" s="65">
        <f>G139+G141+G140</f>
        <v>124</v>
      </c>
      <c r="H138" s="65">
        <f>H139+H141+H140</f>
        <v>124</v>
      </c>
    </row>
    <row r="139" spans="1:8" ht="12.75">
      <c r="A139" s="99" t="s">
        <v>244</v>
      </c>
      <c r="B139" s="120">
        <v>917</v>
      </c>
      <c r="C139" s="14" t="s">
        <v>83</v>
      </c>
      <c r="D139" s="14" t="s">
        <v>85</v>
      </c>
      <c r="E139" s="14" t="s">
        <v>295</v>
      </c>
      <c r="F139" s="14" t="s">
        <v>296</v>
      </c>
      <c r="G139" s="65">
        <v>24</v>
      </c>
      <c r="H139" s="65">
        <v>24</v>
      </c>
    </row>
    <row r="140" spans="1:8" ht="26.25">
      <c r="A140" s="99" t="s">
        <v>203</v>
      </c>
      <c r="B140" s="120">
        <v>917</v>
      </c>
      <c r="C140" s="14" t="s">
        <v>83</v>
      </c>
      <c r="D140" s="14" t="s">
        <v>85</v>
      </c>
      <c r="E140" s="14" t="s">
        <v>295</v>
      </c>
      <c r="F140" s="14" t="s">
        <v>257</v>
      </c>
      <c r="G140" s="65">
        <v>100</v>
      </c>
      <c r="H140" s="65">
        <v>100</v>
      </c>
    </row>
    <row r="141" spans="1:8" ht="39">
      <c r="A141" s="99" t="s">
        <v>221</v>
      </c>
      <c r="B141" s="118">
        <v>917</v>
      </c>
      <c r="C141" s="14" t="s">
        <v>83</v>
      </c>
      <c r="D141" s="14" t="s">
        <v>85</v>
      </c>
      <c r="E141" s="14" t="s">
        <v>297</v>
      </c>
      <c r="F141" s="14"/>
      <c r="G141" s="65">
        <f>G142</f>
        <v>0</v>
      </c>
      <c r="H141" s="65">
        <f>H142</f>
        <v>0</v>
      </c>
    </row>
    <row r="142" spans="1:8" ht="26.25">
      <c r="A142" s="99" t="s">
        <v>203</v>
      </c>
      <c r="B142" s="120">
        <v>917</v>
      </c>
      <c r="C142" s="14" t="s">
        <v>83</v>
      </c>
      <c r="D142" s="14" t="s">
        <v>85</v>
      </c>
      <c r="E142" s="14" t="s">
        <v>297</v>
      </c>
      <c r="F142" s="14" t="s">
        <v>257</v>
      </c>
      <c r="G142" s="65">
        <v>0</v>
      </c>
      <c r="H142" s="65">
        <v>0</v>
      </c>
    </row>
    <row r="143" spans="1:8" ht="13.5">
      <c r="A143" s="113" t="s">
        <v>33</v>
      </c>
      <c r="B143" s="118">
        <v>917</v>
      </c>
      <c r="C143" s="85" t="s">
        <v>78</v>
      </c>
      <c r="D143" s="85"/>
      <c r="E143" s="85"/>
      <c r="F143" s="85"/>
      <c r="G143" s="97">
        <f>G144</f>
        <v>50</v>
      </c>
      <c r="H143" s="97">
        <f>H144</f>
        <v>50</v>
      </c>
    </row>
    <row r="144" spans="1:8" ht="12.75">
      <c r="A144" s="99" t="s">
        <v>34</v>
      </c>
      <c r="B144" s="120">
        <v>917</v>
      </c>
      <c r="C144" s="14" t="s">
        <v>78</v>
      </c>
      <c r="D144" s="14" t="s">
        <v>72</v>
      </c>
      <c r="E144" s="14"/>
      <c r="F144" s="14"/>
      <c r="G144" s="65">
        <f>G147+G145</f>
        <v>50</v>
      </c>
      <c r="H144" s="65">
        <f>H147+H145</f>
        <v>50</v>
      </c>
    </row>
    <row r="145" spans="1:8" ht="26.25">
      <c r="A145" s="99" t="s">
        <v>344</v>
      </c>
      <c r="B145" s="120">
        <v>917</v>
      </c>
      <c r="C145" s="14" t="s">
        <v>78</v>
      </c>
      <c r="D145" s="14" t="s">
        <v>72</v>
      </c>
      <c r="E145" s="14" t="s">
        <v>345</v>
      </c>
      <c r="F145" s="14"/>
      <c r="G145" s="65">
        <f>G146</f>
        <v>50</v>
      </c>
      <c r="H145" s="65">
        <f>H146</f>
        <v>50</v>
      </c>
    </row>
    <row r="146" spans="1:8" ht="26.25" hidden="1">
      <c r="A146" s="99" t="s">
        <v>203</v>
      </c>
      <c r="B146" s="120">
        <v>917</v>
      </c>
      <c r="C146" s="14" t="s">
        <v>78</v>
      </c>
      <c r="D146" s="14" t="s">
        <v>72</v>
      </c>
      <c r="E146" s="14" t="s">
        <v>345</v>
      </c>
      <c r="F146" s="14" t="s">
        <v>257</v>
      </c>
      <c r="G146" s="65">
        <v>50</v>
      </c>
      <c r="H146" s="65">
        <v>50</v>
      </c>
    </row>
    <row r="147" spans="1:8" ht="39">
      <c r="A147" s="99" t="s">
        <v>245</v>
      </c>
      <c r="B147" s="120">
        <v>917</v>
      </c>
      <c r="C147" s="14" t="s">
        <v>78</v>
      </c>
      <c r="D147" s="14" t="s">
        <v>72</v>
      </c>
      <c r="E147" s="14" t="s">
        <v>298</v>
      </c>
      <c r="F147" s="14"/>
      <c r="G147" s="65">
        <f>G148</f>
        <v>0</v>
      </c>
      <c r="H147" s="65">
        <f>H148</f>
        <v>0</v>
      </c>
    </row>
    <row r="148" spans="1:8" ht="26.25">
      <c r="A148" s="99" t="s">
        <v>203</v>
      </c>
      <c r="B148" s="120">
        <v>917</v>
      </c>
      <c r="C148" s="14" t="s">
        <v>78</v>
      </c>
      <c r="D148" s="14" t="s">
        <v>72</v>
      </c>
      <c r="E148" s="14" t="s">
        <v>298</v>
      </c>
      <c r="F148" s="14" t="s">
        <v>257</v>
      </c>
      <c r="G148" s="65">
        <v>0</v>
      </c>
      <c r="H148" s="65">
        <v>0</v>
      </c>
    </row>
    <row r="149" spans="1:8" ht="27">
      <c r="A149" s="113" t="s">
        <v>246</v>
      </c>
      <c r="B149" s="118">
        <v>917</v>
      </c>
      <c r="C149" s="85" t="s">
        <v>94</v>
      </c>
      <c r="D149" s="85"/>
      <c r="E149" s="85"/>
      <c r="F149" s="85"/>
      <c r="G149" s="97">
        <f>G150</f>
        <v>1</v>
      </c>
      <c r="H149" s="97">
        <f>H150</f>
        <v>1</v>
      </c>
    </row>
    <row r="150" spans="1:8" ht="12.75">
      <c r="A150" s="99" t="s">
        <v>247</v>
      </c>
      <c r="B150" s="120">
        <v>917</v>
      </c>
      <c r="C150" s="14" t="s">
        <v>94</v>
      </c>
      <c r="D150" s="14" t="s">
        <v>72</v>
      </c>
      <c r="E150" s="14" t="s">
        <v>299</v>
      </c>
      <c r="F150" s="14" t="s">
        <v>300</v>
      </c>
      <c r="G150" s="65">
        <v>1</v>
      </c>
      <c r="H150" s="65">
        <v>1</v>
      </c>
    </row>
    <row r="151" spans="1:8" ht="13.5">
      <c r="A151" s="114" t="s">
        <v>6</v>
      </c>
      <c r="B151" s="118">
        <v>917</v>
      </c>
      <c r="C151" s="85" t="s">
        <v>80</v>
      </c>
      <c r="D151" s="85"/>
      <c r="E151" s="85"/>
      <c r="F151" s="85"/>
      <c r="G151" s="97">
        <f>G152</f>
        <v>261</v>
      </c>
      <c r="H151" s="97">
        <f>H152</f>
        <v>261</v>
      </c>
    </row>
    <row r="152" spans="1:8" ht="12.75">
      <c r="A152" s="110" t="s">
        <v>248</v>
      </c>
      <c r="B152" s="120">
        <v>917</v>
      </c>
      <c r="C152" s="14" t="s">
        <v>80</v>
      </c>
      <c r="D152" s="14" t="s">
        <v>74</v>
      </c>
      <c r="E152" s="14" t="s">
        <v>301</v>
      </c>
      <c r="F152" s="14" t="s">
        <v>302</v>
      </c>
      <c r="G152" s="65">
        <v>261</v>
      </c>
      <c r="H152" s="65">
        <v>261</v>
      </c>
    </row>
    <row r="153" spans="1:8" ht="12.75">
      <c r="A153" s="111" t="s">
        <v>249</v>
      </c>
      <c r="B153" s="12"/>
      <c r="C153" s="85"/>
      <c r="D153" s="85"/>
      <c r="E153" s="85"/>
      <c r="F153" s="85"/>
      <c r="G153" s="100">
        <f>G151+G149+G143+G133+G127+G121+G117+G94+G77+G66+G57+G17</f>
        <v>36708.9</v>
      </c>
      <c r="H153" s="100">
        <f>H151+H149+H143+H133+H127+H121+H117+H94+H77+H66+H57+H17</f>
        <v>33779.5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360" verticalDpi="36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1:D84"/>
  <sheetViews>
    <sheetView zoomScalePageLayoutView="0" workbookViewId="0" topLeftCell="A86">
      <selection activeCell="A49" sqref="A49:IV56"/>
    </sheetView>
  </sheetViews>
  <sheetFormatPr defaultColWidth="9.00390625" defaultRowHeight="12.75"/>
  <cols>
    <col min="1" max="1" width="63.125" style="1" customWidth="1"/>
    <col min="2" max="2" width="23.50390625" style="2" customWidth="1"/>
    <col min="3" max="3" width="14.375" style="0" customWidth="1"/>
    <col min="4" max="4" width="11.125" style="0" customWidth="1"/>
  </cols>
  <sheetData>
    <row r="1" ht="9" customHeight="1"/>
    <row r="2" ht="13.5" customHeight="1"/>
    <row r="7" ht="57.75" customHeight="1"/>
    <row r="9" ht="23.25" customHeight="1"/>
    <row r="10" ht="8.25" customHeight="1" thickBot="1"/>
    <row r="11" spans="1:4" ht="19.5" customHeight="1">
      <c r="A11" s="210" t="s">
        <v>9</v>
      </c>
      <c r="B11" s="212" t="s">
        <v>10</v>
      </c>
      <c r="C11" s="216" t="s">
        <v>327</v>
      </c>
      <c r="D11" s="216" t="s">
        <v>328</v>
      </c>
    </row>
    <row r="12" spans="1:4" ht="28.5" customHeight="1" thickBot="1">
      <c r="A12" s="211"/>
      <c r="B12" s="213"/>
      <c r="C12" s="217"/>
      <c r="D12" s="217"/>
    </row>
    <row r="13" spans="1:4" ht="28.5" customHeight="1">
      <c r="A13" s="71" t="s">
        <v>133</v>
      </c>
      <c r="B13" s="69" t="s">
        <v>134</v>
      </c>
      <c r="C13" s="72">
        <f>C15+C57</f>
        <v>35558.9</v>
      </c>
      <c r="D13" s="72">
        <f>D15+D57</f>
        <v>32609.5</v>
      </c>
    </row>
    <row r="14" spans="1:4" ht="18" customHeight="1">
      <c r="A14" s="71" t="s">
        <v>26</v>
      </c>
      <c r="B14" s="69"/>
      <c r="C14" s="70"/>
      <c r="D14" s="70"/>
    </row>
    <row r="15" spans="1:4" ht="15.75" customHeight="1">
      <c r="A15" s="38" t="s">
        <v>41</v>
      </c>
      <c r="B15" s="39" t="s">
        <v>135</v>
      </c>
      <c r="C15" s="40">
        <f>C16+C28+C30+C36+C41+C45+C54+C49+C22</f>
        <v>23026.1</v>
      </c>
      <c r="D15" s="40">
        <f>D16+D28+D30+D36+D41+D45+D54+D49+D22</f>
        <v>23475.5</v>
      </c>
    </row>
    <row r="16" spans="1:4" ht="12.75">
      <c r="A16" s="41" t="s">
        <v>42</v>
      </c>
      <c r="B16" s="39" t="s">
        <v>136</v>
      </c>
      <c r="C16" s="40">
        <f>C17</f>
        <v>11376</v>
      </c>
      <c r="D16" s="40">
        <f>D17</f>
        <v>11376</v>
      </c>
    </row>
    <row r="17" spans="1:4" ht="12.75">
      <c r="A17" s="42" t="s">
        <v>11</v>
      </c>
      <c r="B17" s="43" t="s">
        <v>137</v>
      </c>
      <c r="C17" s="44">
        <f>SUM(C18:C21)</f>
        <v>11376</v>
      </c>
      <c r="D17" s="44">
        <f>SUM(D18:D21)</f>
        <v>11376</v>
      </c>
    </row>
    <row r="18" spans="1:4" ht="66">
      <c r="A18" s="45" t="s">
        <v>43</v>
      </c>
      <c r="B18" s="46" t="s">
        <v>138</v>
      </c>
      <c r="C18" s="47">
        <v>11240</v>
      </c>
      <c r="D18" s="47">
        <v>11240</v>
      </c>
    </row>
    <row r="19" spans="1:4" ht="92.25">
      <c r="A19" s="45" t="s">
        <v>44</v>
      </c>
      <c r="B19" s="46" t="s">
        <v>139</v>
      </c>
      <c r="C19" s="47">
        <v>6</v>
      </c>
      <c r="D19" s="47">
        <v>6</v>
      </c>
    </row>
    <row r="20" spans="1:4" ht="39">
      <c r="A20" s="48" t="s">
        <v>45</v>
      </c>
      <c r="B20" s="46" t="s">
        <v>140</v>
      </c>
      <c r="C20" s="47">
        <v>78</v>
      </c>
      <c r="D20" s="47">
        <v>78</v>
      </c>
    </row>
    <row r="21" spans="1:4" ht="67.5" customHeight="1">
      <c r="A21" s="48" t="s">
        <v>95</v>
      </c>
      <c r="B21" s="46" t="s">
        <v>141</v>
      </c>
      <c r="C21" s="47">
        <v>52</v>
      </c>
      <c r="D21" s="47">
        <v>52</v>
      </c>
    </row>
    <row r="22" spans="1:4" ht="26.25">
      <c r="A22" s="41" t="s">
        <v>46</v>
      </c>
      <c r="B22" s="39" t="s">
        <v>142</v>
      </c>
      <c r="C22" s="40">
        <f>C23</f>
        <v>5352.1</v>
      </c>
      <c r="D22" s="40">
        <f>D23</f>
        <v>5651.5</v>
      </c>
    </row>
    <row r="23" spans="1:4" ht="27" customHeight="1">
      <c r="A23" s="42" t="s">
        <v>47</v>
      </c>
      <c r="B23" s="43" t="s">
        <v>143</v>
      </c>
      <c r="C23" s="44">
        <f>C24+C25+C26+C27</f>
        <v>5352.1</v>
      </c>
      <c r="D23" s="44">
        <f>D24+D25+D26+D27</f>
        <v>5651.5</v>
      </c>
    </row>
    <row r="24" spans="1:4" ht="54" customHeight="1">
      <c r="A24" s="52" t="s">
        <v>96</v>
      </c>
      <c r="B24" s="46" t="s">
        <v>144</v>
      </c>
      <c r="C24" s="53">
        <v>2553.4</v>
      </c>
      <c r="D24" s="53">
        <v>2702.8</v>
      </c>
    </row>
    <row r="25" spans="1:4" ht="63" customHeight="1">
      <c r="A25" s="52" t="s">
        <v>97</v>
      </c>
      <c r="B25" s="46" t="s">
        <v>145</v>
      </c>
      <c r="C25" s="53">
        <v>17.4</v>
      </c>
      <c r="D25" s="53">
        <v>18</v>
      </c>
    </row>
    <row r="26" spans="1:4" ht="56.25" customHeight="1">
      <c r="A26" s="52" t="s">
        <v>98</v>
      </c>
      <c r="B26" s="46" t="s">
        <v>146</v>
      </c>
      <c r="C26" s="53">
        <v>3115.7</v>
      </c>
      <c r="D26" s="53">
        <v>3263.5</v>
      </c>
    </row>
    <row r="27" spans="1:4" ht="51" customHeight="1">
      <c r="A27" s="52" t="s">
        <v>99</v>
      </c>
      <c r="B27" s="46" t="s">
        <v>147</v>
      </c>
      <c r="C27" s="53">
        <v>-334.4</v>
      </c>
      <c r="D27" s="53">
        <v>-332.8</v>
      </c>
    </row>
    <row r="28" spans="1:4" ht="12.75">
      <c r="A28" s="41" t="s">
        <v>49</v>
      </c>
      <c r="B28" s="39" t="s">
        <v>148</v>
      </c>
      <c r="C28" s="40">
        <f>C29</f>
        <v>42</v>
      </c>
      <c r="D28" s="40">
        <f>D29</f>
        <v>42</v>
      </c>
    </row>
    <row r="29" spans="1:4" ht="12.75">
      <c r="A29" s="48" t="s">
        <v>27</v>
      </c>
      <c r="B29" s="46" t="s">
        <v>149</v>
      </c>
      <c r="C29" s="47">
        <v>42</v>
      </c>
      <c r="D29" s="47">
        <v>42</v>
      </c>
    </row>
    <row r="30" spans="1:4" ht="12.75">
      <c r="A30" s="41" t="s">
        <v>48</v>
      </c>
      <c r="B30" s="39" t="s">
        <v>150</v>
      </c>
      <c r="C30" s="40">
        <f>C31+C33</f>
        <v>4726</v>
      </c>
      <c r="D30" s="40">
        <f>D31+D33</f>
        <v>4876</v>
      </c>
    </row>
    <row r="31" spans="1:4" ht="12.75">
      <c r="A31" s="42" t="s">
        <v>14</v>
      </c>
      <c r="B31" s="43" t="s">
        <v>151</v>
      </c>
      <c r="C31" s="44">
        <f>C32</f>
        <v>226</v>
      </c>
      <c r="D31" s="44">
        <f>D32</f>
        <v>226</v>
      </c>
    </row>
    <row r="32" spans="1:4" ht="39">
      <c r="A32" s="48" t="s">
        <v>100</v>
      </c>
      <c r="B32" s="46" t="s">
        <v>152</v>
      </c>
      <c r="C32" s="47">
        <v>226</v>
      </c>
      <c r="D32" s="47">
        <v>226</v>
      </c>
    </row>
    <row r="33" spans="1:4" ht="12.75">
      <c r="A33" s="42" t="s">
        <v>15</v>
      </c>
      <c r="B33" s="43" t="s">
        <v>153</v>
      </c>
      <c r="C33" s="44">
        <f>SUM(C34:C35)</f>
        <v>4500</v>
      </c>
      <c r="D33" s="44">
        <f>SUM(D34:D35)</f>
        <v>4650</v>
      </c>
    </row>
    <row r="34" spans="1:4" ht="26.25">
      <c r="A34" s="52" t="s">
        <v>101</v>
      </c>
      <c r="B34" s="46" t="s">
        <v>154</v>
      </c>
      <c r="C34" s="47">
        <v>3900</v>
      </c>
      <c r="D34" s="47">
        <v>4030</v>
      </c>
    </row>
    <row r="35" spans="1:4" ht="26.25">
      <c r="A35" s="52" t="s">
        <v>102</v>
      </c>
      <c r="B35" s="46" t="s">
        <v>155</v>
      </c>
      <c r="C35" s="47">
        <v>600</v>
      </c>
      <c r="D35" s="47">
        <v>620</v>
      </c>
    </row>
    <row r="36" spans="1:4" ht="30" customHeight="1">
      <c r="A36" s="41" t="s">
        <v>50</v>
      </c>
      <c r="B36" s="39" t="s">
        <v>156</v>
      </c>
      <c r="C36" s="40">
        <f>C37+C40</f>
        <v>1345</v>
      </c>
      <c r="D36" s="40">
        <f>D37+D40</f>
        <v>1345</v>
      </c>
    </row>
    <row r="37" spans="1:4" ht="69" customHeight="1">
      <c r="A37" s="49" t="s">
        <v>51</v>
      </c>
      <c r="B37" s="43" t="s">
        <v>157</v>
      </c>
      <c r="C37" s="44">
        <f>C38</f>
        <v>1245</v>
      </c>
      <c r="D37" s="44">
        <f>D38</f>
        <v>1245</v>
      </c>
    </row>
    <row r="38" spans="1:4" ht="52.5">
      <c r="A38" s="48" t="s">
        <v>52</v>
      </c>
      <c r="B38" s="46" t="s">
        <v>158</v>
      </c>
      <c r="C38" s="47">
        <f>C39</f>
        <v>1245</v>
      </c>
      <c r="D38" s="47">
        <f>D39</f>
        <v>1245</v>
      </c>
    </row>
    <row r="39" spans="1:4" ht="66">
      <c r="A39" s="48" t="s">
        <v>103</v>
      </c>
      <c r="B39" s="46" t="s">
        <v>159</v>
      </c>
      <c r="C39" s="47">
        <v>1245</v>
      </c>
      <c r="D39" s="47">
        <v>1245</v>
      </c>
    </row>
    <row r="40" spans="1:4" ht="66">
      <c r="A40" s="48" t="s">
        <v>160</v>
      </c>
      <c r="B40" s="46" t="s">
        <v>161</v>
      </c>
      <c r="C40" s="47">
        <v>100</v>
      </c>
      <c r="D40" s="47">
        <v>100</v>
      </c>
    </row>
    <row r="41" spans="1:4" ht="26.25">
      <c r="A41" s="41" t="s">
        <v>53</v>
      </c>
      <c r="B41" s="39" t="s">
        <v>162</v>
      </c>
      <c r="C41" s="40">
        <f>C42+C43+C44</f>
        <v>115</v>
      </c>
      <c r="D41" s="40">
        <f>D42+D43+D44</f>
        <v>115</v>
      </c>
    </row>
    <row r="42" spans="1:4" ht="26.25">
      <c r="A42" s="74" t="s">
        <v>104</v>
      </c>
      <c r="B42" s="46" t="s">
        <v>163</v>
      </c>
      <c r="C42" s="47">
        <v>90</v>
      </c>
      <c r="D42" s="47">
        <v>90</v>
      </c>
    </row>
    <row r="43" spans="1:4" ht="26.25">
      <c r="A43" s="74" t="s">
        <v>166</v>
      </c>
      <c r="B43" s="46" t="s">
        <v>164</v>
      </c>
      <c r="C43" s="47">
        <v>25</v>
      </c>
      <c r="D43" s="47">
        <v>25</v>
      </c>
    </row>
    <row r="44" spans="1:4" ht="26.25" hidden="1">
      <c r="A44" s="74" t="s">
        <v>126</v>
      </c>
      <c r="B44" s="46" t="s">
        <v>165</v>
      </c>
      <c r="C44" s="47">
        <v>0</v>
      </c>
      <c r="D44" s="47">
        <v>0</v>
      </c>
    </row>
    <row r="45" spans="1:4" ht="26.25">
      <c r="A45" s="41" t="s">
        <v>54</v>
      </c>
      <c r="B45" s="39" t="s">
        <v>167</v>
      </c>
      <c r="C45" s="40">
        <f aca="true" t="shared" si="0" ref="C45:D47">C46</f>
        <v>70</v>
      </c>
      <c r="D45" s="40">
        <f t="shared" si="0"/>
        <v>70</v>
      </c>
    </row>
    <row r="46" spans="1:4" ht="26.25">
      <c r="A46" s="42" t="s">
        <v>118</v>
      </c>
      <c r="B46" s="43" t="s">
        <v>168</v>
      </c>
      <c r="C46" s="44">
        <f t="shared" si="0"/>
        <v>70</v>
      </c>
      <c r="D46" s="44">
        <f t="shared" si="0"/>
        <v>70</v>
      </c>
    </row>
    <row r="47" spans="1:4" ht="26.25">
      <c r="A47" s="48" t="s">
        <v>22</v>
      </c>
      <c r="B47" s="46" t="s">
        <v>169</v>
      </c>
      <c r="C47" s="47">
        <f t="shared" si="0"/>
        <v>70</v>
      </c>
      <c r="D47" s="47">
        <f t="shared" si="0"/>
        <v>70</v>
      </c>
    </row>
    <row r="48" spans="1:4" ht="39">
      <c r="A48" s="48" t="s">
        <v>105</v>
      </c>
      <c r="B48" s="46" t="s">
        <v>170</v>
      </c>
      <c r="C48" s="47">
        <v>70</v>
      </c>
      <c r="D48" s="47">
        <v>70</v>
      </c>
    </row>
    <row r="49" spans="1:4" ht="20.25" customHeight="1" hidden="1">
      <c r="A49" s="41" t="s">
        <v>30</v>
      </c>
      <c r="B49" s="39" t="s">
        <v>29</v>
      </c>
      <c r="C49" s="50">
        <f>C50+C52</f>
        <v>0</v>
      </c>
      <c r="D49" s="50">
        <f>D50+D52</f>
        <v>0</v>
      </c>
    </row>
    <row r="50" spans="1:4" ht="15.75" customHeight="1" hidden="1">
      <c r="A50" s="48" t="s">
        <v>55</v>
      </c>
      <c r="B50" s="46" t="s">
        <v>60</v>
      </c>
      <c r="C50" s="47">
        <f>C51</f>
        <v>0</v>
      </c>
      <c r="D50" s="47">
        <f>D51</f>
        <v>0</v>
      </c>
    </row>
    <row r="51" spans="1:4" ht="12" customHeight="1" hidden="1">
      <c r="A51" s="48" t="s">
        <v>56</v>
      </c>
      <c r="B51" s="46" t="s">
        <v>61</v>
      </c>
      <c r="C51" s="47">
        <v>0</v>
      </c>
      <c r="D51" s="47">
        <v>0</v>
      </c>
    </row>
    <row r="52" spans="1:4" ht="12" customHeight="1" hidden="1">
      <c r="A52" s="48" t="s">
        <v>57</v>
      </c>
      <c r="B52" s="46" t="s">
        <v>62</v>
      </c>
      <c r="C52" s="47">
        <f>C53</f>
        <v>0</v>
      </c>
      <c r="D52" s="47">
        <f>D53</f>
        <v>0</v>
      </c>
    </row>
    <row r="53" spans="1:4" ht="25.5" customHeight="1" hidden="1">
      <c r="A53" s="48" t="s">
        <v>106</v>
      </c>
      <c r="B53" s="46" t="s">
        <v>107</v>
      </c>
      <c r="C53" s="47">
        <v>0</v>
      </c>
      <c r="D53" s="47">
        <v>0</v>
      </c>
    </row>
    <row r="54" spans="1:4" ht="12.75" hidden="1">
      <c r="A54" s="41" t="s">
        <v>37</v>
      </c>
      <c r="B54" s="39" t="s">
        <v>38</v>
      </c>
      <c r="C54" s="50">
        <f>C55</f>
        <v>0</v>
      </c>
      <c r="D54" s="50">
        <f>D55</f>
        <v>0</v>
      </c>
    </row>
    <row r="55" spans="1:4" ht="12.75" customHeight="1" hidden="1">
      <c r="A55" s="48" t="s">
        <v>37</v>
      </c>
      <c r="B55" s="46" t="s">
        <v>39</v>
      </c>
      <c r="C55" s="47">
        <f>C56</f>
        <v>0</v>
      </c>
      <c r="D55" s="47">
        <f>D56</f>
        <v>0</v>
      </c>
    </row>
    <row r="56" spans="1:4" ht="14.25" customHeight="1" hidden="1">
      <c r="A56" s="48" t="s">
        <v>8</v>
      </c>
      <c r="B56" s="46" t="s">
        <v>108</v>
      </c>
      <c r="C56" s="47">
        <v>0</v>
      </c>
      <c r="D56" s="47">
        <v>0</v>
      </c>
    </row>
    <row r="57" spans="1:4" ht="12.75">
      <c r="A57" s="38" t="s">
        <v>58</v>
      </c>
      <c r="B57" s="39" t="s">
        <v>171</v>
      </c>
      <c r="C57" s="54">
        <f>C58</f>
        <v>12532.800000000001</v>
      </c>
      <c r="D57" s="54">
        <f>D58</f>
        <v>9134</v>
      </c>
    </row>
    <row r="58" spans="1:4" ht="26.25">
      <c r="A58" s="41" t="s">
        <v>59</v>
      </c>
      <c r="B58" s="39" t="s">
        <v>172</v>
      </c>
      <c r="C58" s="55">
        <f>C59+C64+C67+C70</f>
        <v>12532.800000000001</v>
      </c>
      <c r="D58" s="55">
        <f>D59+D64+D67+D70</f>
        <v>9134</v>
      </c>
    </row>
    <row r="59" spans="1:4" ht="12.75">
      <c r="A59" s="42" t="s">
        <v>119</v>
      </c>
      <c r="B59" s="43" t="s">
        <v>173</v>
      </c>
      <c r="C59" s="56">
        <f>C60+C62</f>
        <v>5331.5</v>
      </c>
      <c r="D59" s="56">
        <f>D60+D62</f>
        <v>5476.8</v>
      </c>
    </row>
    <row r="60" spans="1:4" ht="12.75" hidden="1">
      <c r="A60" s="48" t="s">
        <v>20</v>
      </c>
      <c r="B60" s="46" t="s">
        <v>120</v>
      </c>
      <c r="C60" s="57">
        <f>C61</f>
        <v>0</v>
      </c>
      <c r="D60" s="57">
        <f>D61</f>
        <v>0</v>
      </c>
    </row>
    <row r="61" spans="1:4" ht="26.25" hidden="1">
      <c r="A61" s="48" t="s">
        <v>127</v>
      </c>
      <c r="B61" s="46" t="s">
        <v>121</v>
      </c>
      <c r="C61" s="57">
        <v>0</v>
      </c>
      <c r="D61" s="57">
        <v>0</v>
      </c>
    </row>
    <row r="62" spans="1:4" ht="39">
      <c r="A62" s="48" t="s">
        <v>128</v>
      </c>
      <c r="B62" s="46" t="s">
        <v>185</v>
      </c>
      <c r="C62" s="75">
        <f>C63</f>
        <v>5331.5</v>
      </c>
      <c r="D62" s="75">
        <f>D63</f>
        <v>5476.8</v>
      </c>
    </row>
    <row r="63" spans="1:4" ht="26.25">
      <c r="A63" s="73" t="s">
        <v>129</v>
      </c>
      <c r="B63" s="46" t="s">
        <v>174</v>
      </c>
      <c r="C63" s="75">
        <v>5331.5</v>
      </c>
      <c r="D63" s="75">
        <v>5476.8</v>
      </c>
    </row>
    <row r="64" spans="1:4" ht="12.75">
      <c r="A64" s="42" t="s">
        <v>28</v>
      </c>
      <c r="B64" s="46" t="s">
        <v>186</v>
      </c>
      <c r="C64" s="76">
        <f>C65+C66</f>
        <v>510.79999999999995</v>
      </c>
      <c r="D64" s="76">
        <f>D65+D66</f>
        <v>527.7</v>
      </c>
    </row>
    <row r="65" spans="1:4" ht="26.25">
      <c r="A65" s="48" t="s">
        <v>109</v>
      </c>
      <c r="B65" s="46" t="s">
        <v>175</v>
      </c>
      <c r="C65" s="75">
        <v>55.9</v>
      </c>
      <c r="D65" s="75">
        <v>55.9</v>
      </c>
    </row>
    <row r="66" spans="1:4" ht="26.25">
      <c r="A66" s="48" t="s">
        <v>176</v>
      </c>
      <c r="B66" s="46" t="s">
        <v>177</v>
      </c>
      <c r="C66" s="75">
        <v>454.9</v>
      </c>
      <c r="D66" s="75">
        <v>471.8</v>
      </c>
    </row>
    <row r="67" spans="1:4" ht="26.25">
      <c r="A67" s="42" t="s">
        <v>122</v>
      </c>
      <c r="B67" s="43" t="s">
        <v>178</v>
      </c>
      <c r="C67" s="76">
        <f>SUM(C68:C69)</f>
        <v>4882.3</v>
      </c>
      <c r="D67" s="76">
        <f>SUM(D68:D69)</f>
        <v>1321.3</v>
      </c>
    </row>
    <row r="68" spans="1:4" ht="26.25" hidden="1">
      <c r="A68" s="48" t="s">
        <v>130</v>
      </c>
      <c r="B68" s="46" t="s">
        <v>179</v>
      </c>
      <c r="C68" s="75">
        <v>0</v>
      </c>
      <c r="D68" s="75">
        <v>0</v>
      </c>
    </row>
    <row r="69" spans="1:4" ht="12.75">
      <c r="A69" s="48" t="s">
        <v>110</v>
      </c>
      <c r="B69" s="46" t="s">
        <v>180</v>
      </c>
      <c r="C69" s="75">
        <v>4882.3</v>
      </c>
      <c r="D69" s="75">
        <v>1321.3</v>
      </c>
    </row>
    <row r="70" spans="1:4" ht="12.75">
      <c r="A70" s="42" t="s">
        <v>123</v>
      </c>
      <c r="B70" s="43" t="s">
        <v>181</v>
      </c>
      <c r="C70" s="76">
        <f>C71+C72</f>
        <v>1808.2</v>
      </c>
      <c r="D70" s="76">
        <f>D71+D72</f>
        <v>1808.2</v>
      </c>
    </row>
    <row r="71" spans="1:4" ht="52.5">
      <c r="A71" s="48" t="s">
        <v>183</v>
      </c>
      <c r="B71" s="43" t="s">
        <v>184</v>
      </c>
      <c r="C71" s="76">
        <v>1808.2</v>
      </c>
      <c r="D71" s="76">
        <v>1808.2</v>
      </c>
    </row>
    <row r="72" spans="1:4" ht="26.25" hidden="1">
      <c r="A72" s="48" t="s">
        <v>124</v>
      </c>
      <c r="B72" s="46" t="s">
        <v>182</v>
      </c>
      <c r="C72" s="75">
        <v>0</v>
      </c>
      <c r="D72" s="75">
        <v>0</v>
      </c>
    </row>
    <row r="73" spans="1:3" ht="13.5" hidden="1">
      <c r="A73" s="51" t="s">
        <v>12</v>
      </c>
      <c r="B73" s="46"/>
      <c r="C73" s="58">
        <f>C57+C15</f>
        <v>35558.9</v>
      </c>
    </row>
    <row r="74" spans="1:3" ht="12.75">
      <c r="A74" s="6"/>
      <c r="B74" s="3"/>
      <c r="C74" s="7"/>
    </row>
    <row r="75" spans="1:3" ht="12.75">
      <c r="A75" s="6"/>
      <c r="B75" s="3"/>
      <c r="C75" s="7"/>
    </row>
    <row r="76" spans="1:3" ht="12.75">
      <c r="A76" s="6"/>
      <c r="B76" s="3"/>
      <c r="C76" s="7"/>
    </row>
    <row r="77" spans="1:3" ht="12.75">
      <c r="A77" s="6"/>
      <c r="B77" s="3"/>
      <c r="C77" s="5"/>
    </row>
    <row r="78" spans="2:3" ht="12.75">
      <c r="B78" s="4"/>
      <c r="C78" s="5"/>
    </row>
    <row r="79" spans="2:3" ht="12.75">
      <c r="B79" s="4"/>
      <c r="C79" s="5"/>
    </row>
    <row r="80" spans="2:3" ht="12.75">
      <c r="B80" s="4"/>
      <c r="C80" s="5"/>
    </row>
    <row r="81" spans="2:3" ht="12.75">
      <c r="B81" s="4"/>
      <c r="C81" s="5"/>
    </row>
    <row r="82" spans="2:3" ht="12.75">
      <c r="B82" s="4"/>
      <c r="C82" s="5"/>
    </row>
    <row r="83" spans="2:3" ht="12.75">
      <c r="B83" s="4"/>
      <c r="C83" s="5"/>
    </row>
    <row r="84" spans="2:3" ht="12.75">
      <c r="B84" s="4"/>
      <c r="C84" s="5"/>
    </row>
  </sheetData>
  <sheetProtection/>
  <mergeCells count="4">
    <mergeCell ref="A11:A12"/>
    <mergeCell ref="B11:B12"/>
    <mergeCell ref="C11:C12"/>
    <mergeCell ref="D11:D12"/>
  </mergeCells>
  <printOptions/>
  <pageMargins left="0.2362204724409449" right="0.2362204724409449" top="0.7480314960629921" bottom="0.7480314960629921" header="0.31496062992125984" footer="0.31496062992125984"/>
  <pageSetup fitToHeight="0" fitToWidth="1" horizontalDpi="360" verticalDpi="360" orientation="portrait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3:D62"/>
  <sheetViews>
    <sheetView zoomScalePageLayoutView="0" workbookViewId="0" topLeftCell="A40">
      <selection activeCell="F14" sqref="F14"/>
    </sheetView>
  </sheetViews>
  <sheetFormatPr defaultColWidth="9.00390625" defaultRowHeight="12.75"/>
  <cols>
    <col min="1" max="1" width="54.375" style="1" customWidth="1"/>
    <col min="2" max="2" width="11.375" style="2" customWidth="1"/>
    <col min="3" max="3" width="10.50390625" style="2" customWidth="1"/>
    <col min="4" max="4" width="10.875" style="0" customWidth="1"/>
  </cols>
  <sheetData>
    <row r="6" ht="54.75" customHeight="1"/>
    <row r="11" ht="3.75" customHeight="1"/>
    <row r="12" ht="12.75" hidden="1"/>
    <row r="13" ht="12.75">
      <c r="D13" s="1" t="s">
        <v>5</v>
      </c>
    </row>
    <row r="14" spans="1:4" ht="41.25" customHeight="1">
      <c r="A14" s="77" t="s">
        <v>7</v>
      </c>
      <c r="B14" s="102" t="s">
        <v>70</v>
      </c>
      <c r="C14" s="102" t="s">
        <v>71</v>
      </c>
      <c r="D14" s="77" t="s">
        <v>24</v>
      </c>
    </row>
    <row r="15" spans="1:4" ht="21.75" customHeight="1">
      <c r="A15" s="20" t="s">
        <v>0</v>
      </c>
      <c r="B15" s="9" t="s">
        <v>72</v>
      </c>
      <c r="C15" s="9"/>
      <c r="D15" s="104">
        <f>SUM(D16:D21)</f>
        <v>15344.95</v>
      </c>
    </row>
    <row r="16" spans="1:4" ht="26.25">
      <c r="A16" s="12" t="s">
        <v>112</v>
      </c>
      <c r="B16" s="16" t="s">
        <v>72</v>
      </c>
      <c r="C16" s="16" t="s">
        <v>73</v>
      </c>
      <c r="D16" s="19">
        <f>'приложение 7'!F17</f>
        <v>1580</v>
      </c>
    </row>
    <row r="17" spans="1:4" ht="42.75" customHeight="1">
      <c r="A17" s="12" t="s">
        <v>116</v>
      </c>
      <c r="B17" s="16" t="s">
        <v>72</v>
      </c>
      <c r="C17" s="16" t="s">
        <v>74</v>
      </c>
      <c r="D17" s="103">
        <f>'приложение 7'!F22</f>
        <v>1125.5</v>
      </c>
    </row>
    <row r="18" spans="1:4" ht="39">
      <c r="A18" s="12" t="s">
        <v>75</v>
      </c>
      <c r="B18" s="16" t="s">
        <v>72</v>
      </c>
      <c r="C18" s="16" t="s">
        <v>76</v>
      </c>
      <c r="D18" s="19">
        <f>'приложение 7'!F31</f>
        <v>12298.75</v>
      </c>
    </row>
    <row r="19" spans="1:4" ht="15" customHeight="1">
      <c r="A19" s="12" t="s">
        <v>32</v>
      </c>
      <c r="B19" s="16" t="s">
        <v>72</v>
      </c>
      <c r="C19" s="16" t="s">
        <v>77</v>
      </c>
      <c r="D19" s="19">
        <f>'приложение 7'!F46</f>
        <v>0</v>
      </c>
    </row>
    <row r="20" spans="1:4" ht="12.75">
      <c r="A20" s="12" t="s">
        <v>13</v>
      </c>
      <c r="B20" s="16" t="s">
        <v>72</v>
      </c>
      <c r="C20" s="16" t="s">
        <v>78</v>
      </c>
      <c r="D20" s="19">
        <f>'приложение 7'!F49</f>
        <v>40</v>
      </c>
    </row>
    <row r="21" spans="1:4" ht="12.75">
      <c r="A21" s="12" t="s">
        <v>93</v>
      </c>
      <c r="B21" s="16" t="s">
        <v>72</v>
      </c>
      <c r="C21" s="16" t="s">
        <v>94</v>
      </c>
      <c r="D21" s="19">
        <f>'приложение 7'!F53</f>
        <v>300.7</v>
      </c>
    </row>
    <row r="22" spans="1:4" ht="15">
      <c r="A22" s="106" t="s">
        <v>213</v>
      </c>
      <c r="B22" s="18" t="s">
        <v>73</v>
      </c>
      <c r="C22" s="16"/>
      <c r="D22" s="10">
        <f>D23</f>
        <v>434.20000000000005</v>
      </c>
    </row>
    <row r="23" spans="1:4" ht="12.75">
      <c r="A23" s="87" t="s">
        <v>214</v>
      </c>
      <c r="B23" s="16" t="s">
        <v>73</v>
      </c>
      <c r="C23" s="16" t="s">
        <v>74</v>
      </c>
      <c r="D23" s="19">
        <f>'приложение 7'!F57</f>
        <v>434.20000000000005</v>
      </c>
    </row>
    <row r="24" spans="1:4" ht="30.75">
      <c r="A24" s="20" t="s">
        <v>1</v>
      </c>
      <c r="B24" s="18" t="s">
        <v>74</v>
      </c>
      <c r="C24" s="16"/>
      <c r="D24" s="37">
        <f>D25+D26+D27</f>
        <v>408</v>
      </c>
    </row>
    <row r="25" spans="1:4" ht="12.75">
      <c r="A25" s="12" t="s">
        <v>217</v>
      </c>
      <c r="B25" s="16" t="s">
        <v>74</v>
      </c>
      <c r="C25" s="16" t="s">
        <v>79</v>
      </c>
      <c r="D25" s="19">
        <f>'приложение 7'!F66</f>
        <v>100</v>
      </c>
    </row>
    <row r="26" spans="1:4" ht="39">
      <c r="A26" s="12" t="s">
        <v>132</v>
      </c>
      <c r="B26" s="16" t="s">
        <v>74</v>
      </c>
      <c r="C26" s="16" t="s">
        <v>83</v>
      </c>
      <c r="D26" s="19">
        <f>'приложение 7'!F69</f>
        <v>308</v>
      </c>
    </row>
    <row r="27" spans="1:4" ht="26.25">
      <c r="A27" s="12" t="s">
        <v>35</v>
      </c>
      <c r="B27" s="16" t="s">
        <v>74</v>
      </c>
      <c r="C27" s="16" t="s">
        <v>80</v>
      </c>
      <c r="D27" s="103">
        <f>'приложение 7'!F73</f>
        <v>0</v>
      </c>
    </row>
    <row r="28" spans="1:4" ht="15">
      <c r="A28" s="20" t="s">
        <v>16</v>
      </c>
      <c r="B28" s="18" t="s">
        <v>76</v>
      </c>
      <c r="C28" s="16"/>
      <c r="D28" s="10">
        <f>SUM(D29:D31)</f>
        <v>13067.599999999999</v>
      </c>
    </row>
    <row r="29" spans="1:4" ht="12.75">
      <c r="A29" s="12" t="s">
        <v>31</v>
      </c>
      <c r="B29" s="16" t="s">
        <v>76</v>
      </c>
      <c r="C29" s="16" t="s">
        <v>72</v>
      </c>
      <c r="D29" s="19">
        <f>'приложение 7'!F77</f>
        <v>55.2</v>
      </c>
    </row>
    <row r="30" spans="1:4" ht="12.75">
      <c r="A30" s="12" t="s">
        <v>17</v>
      </c>
      <c r="B30" s="16" t="s">
        <v>76</v>
      </c>
      <c r="C30" s="16" t="s">
        <v>82</v>
      </c>
      <c r="D30" s="103">
        <f>'приложение 7'!F82</f>
        <v>5000</v>
      </c>
    </row>
    <row r="31" spans="1:4" ht="12.75">
      <c r="A31" s="12" t="s">
        <v>36</v>
      </c>
      <c r="B31" s="16" t="s">
        <v>76</v>
      </c>
      <c r="C31" s="16" t="s">
        <v>79</v>
      </c>
      <c r="D31" s="103">
        <f>'приложение 7'!F86</f>
        <v>8012.4</v>
      </c>
    </row>
    <row r="32" spans="1:4" ht="15">
      <c r="A32" s="20" t="s">
        <v>2</v>
      </c>
      <c r="B32" s="18" t="s">
        <v>81</v>
      </c>
      <c r="C32" s="16"/>
      <c r="D32" s="37">
        <f>SUM(D33:D36)</f>
        <v>4436.9</v>
      </c>
    </row>
    <row r="33" spans="1:4" ht="12.75">
      <c r="A33" s="12" t="s">
        <v>19</v>
      </c>
      <c r="B33" s="16" t="s">
        <v>81</v>
      </c>
      <c r="C33" s="16" t="s">
        <v>72</v>
      </c>
      <c r="D33" s="103">
        <f>'приложение 7'!F94</f>
        <v>50</v>
      </c>
    </row>
    <row r="34" spans="1:4" ht="12.75">
      <c r="A34" s="12" t="s">
        <v>3</v>
      </c>
      <c r="B34" s="16" t="s">
        <v>81</v>
      </c>
      <c r="C34" s="16" t="s">
        <v>73</v>
      </c>
      <c r="D34" s="19">
        <f>'приложение 7'!F97</f>
        <v>1791.4</v>
      </c>
    </row>
    <row r="35" spans="1:4" ht="12.75">
      <c r="A35" s="12" t="s">
        <v>18</v>
      </c>
      <c r="B35" s="16" t="s">
        <v>81</v>
      </c>
      <c r="C35" s="16" t="s">
        <v>74</v>
      </c>
      <c r="D35" s="103">
        <f>'приложение 7'!F101</f>
        <v>2565.5</v>
      </c>
    </row>
    <row r="36" spans="1:4" ht="26.25">
      <c r="A36" s="12" t="s">
        <v>111</v>
      </c>
      <c r="B36" s="16" t="s">
        <v>81</v>
      </c>
      <c r="C36" s="16" t="s">
        <v>81</v>
      </c>
      <c r="D36" s="19">
        <f>'приложение 7'!F113</f>
        <v>30</v>
      </c>
    </row>
    <row r="37" spans="1:4" ht="15">
      <c r="A37" s="107" t="s">
        <v>236</v>
      </c>
      <c r="B37" s="18" t="s">
        <v>85</v>
      </c>
      <c r="C37" s="16"/>
      <c r="D37" s="10">
        <f>D38</f>
        <v>0</v>
      </c>
    </row>
    <row r="38" spans="1:4" ht="12.75">
      <c r="A38" s="105" t="s">
        <v>237</v>
      </c>
      <c r="B38" s="16" t="s">
        <v>85</v>
      </c>
      <c r="C38" s="16" t="s">
        <v>81</v>
      </c>
      <c r="D38" s="19">
        <f>'приложение 7'!F117</f>
        <v>0</v>
      </c>
    </row>
    <row r="39" spans="1:4" ht="15">
      <c r="A39" s="21" t="s">
        <v>125</v>
      </c>
      <c r="B39" s="18" t="s">
        <v>77</v>
      </c>
      <c r="C39" s="16"/>
      <c r="D39" s="10">
        <f>D40</f>
        <v>50.1</v>
      </c>
    </row>
    <row r="40" spans="1:4" ht="12.75">
      <c r="A40" s="105" t="s">
        <v>307</v>
      </c>
      <c r="B40" s="16" t="s">
        <v>77</v>
      </c>
      <c r="C40" s="16" t="s">
        <v>77</v>
      </c>
      <c r="D40" s="19">
        <f>'приложение 7'!F120</f>
        <v>50.1</v>
      </c>
    </row>
    <row r="41" spans="1:4" ht="15">
      <c r="A41" s="21" t="s">
        <v>114</v>
      </c>
      <c r="B41" s="18" t="s">
        <v>82</v>
      </c>
      <c r="C41" s="16"/>
      <c r="D41" s="37">
        <f>D42</f>
        <v>529</v>
      </c>
    </row>
    <row r="42" spans="1:4" ht="12.75">
      <c r="A42" s="12" t="s">
        <v>23</v>
      </c>
      <c r="B42" s="16" t="s">
        <v>82</v>
      </c>
      <c r="C42" s="16" t="s">
        <v>72</v>
      </c>
      <c r="D42" s="103">
        <f>'приложение 7'!F124</f>
        <v>529</v>
      </c>
    </row>
    <row r="43" spans="1:4" s="8" customFormat="1" ht="15">
      <c r="A43" s="20" t="s">
        <v>4</v>
      </c>
      <c r="B43" s="9" t="s">
        <v>83</v>
      </c>
      <c r="C43" s="9"/>
      <c r="D43" s="59">
        <f>D45+D44</f>
        <v>679</v>
      </c>
    </row>
    <row r="44" spans="1:4" s="8" customFormat="1" ht="15">
      <c r="A44" s="12" t="s">
        <v>25</v>
      </c>
      <c r="B44" s="22" t="s">
        <v>83</v>
      </c>
      <c r="C44" s="22" t="s">
        <v>72</v>
      </c>
      <c r="D44" s="103">
        <f>'приложение 7'!F128</f>
        <v>555</v>
      </c>
    </row>
    <row r="45" spans="1:4" ht="18.75" customHeight="1">
      <c r="A45" s="23" t="s">
        <v>84</v>
      </c>
      <c r="B45" s="22" t="s">
        <v>83</v>
      </c>
      <c r="C45" s="22" t="s">
        <v>85</v>
      </c>
      <c r="D45" s="63">
        <f>'приложение 7'!F132</f>
        <v>124</v>
      </c>
    </row>
    <row r="46" spans="1:4" ht="15">
      <c r="A46" s="20" t="s">
        <v>33</v>
      </c>
      <c r="B46" s="9" t="s">
        <v>78</v>
      </c>
      <c r="C46" s="9"/>
      <c r="D46" s="59">
        <f>D47</f>
        <v>75</v>
      </c>
    </row>
    <row r="47" spans="1:4" ht="12.75">
      <c r="A47" s="23" t="s">
        <v>34</v>
      </c>
      <c r="B47" s="22" t="s">
        <v>78</v>
      </c>
      <c r="C47" s="22" t="s">
        <v>72</v>
      </c>
      <c r="D47" s="63">
        <f>'приложение 7'!F137</f>
        <v>75</v>
      </c>
    </row>
    <row r="48" spans="1:4" ht="30.75">
      <c r="A48" s="106" t="s">
        <v>246</v>
      </c>
      <c r="B48" s="18" t="s">
        <v>94</v>
      </c>
      <c r="C48" s="18"/>
      <c r="D48" s="37">
        <f>D49</f>
        <v>1</v>
      </c>
    </row>
    <row r="49" spans="1:4" ht="12.75">
      <c r="A49" s="105" t="s">
        <v>247</v>
      </c>
      <c r="B49" s="22" t="s">
        <v>94</v>
      </c>
      <c r="C49" s="22" t="s">
        <v>72</v>
      </c>
      <c r="D49" s="63">
        <f>'приложение 7'!F141</f>
        <v>1</v>
      </c>
    </row>
    <row r="50" spans="1:4" ht="32.25" customHeight="1">
      <c r="A50" s="21" t="s">
        <v>117</v>
      </c>
      <c r="B50" s="18" t="s">
        <v>80</v>
      </c>
      <c r="C50" s="16"/>
      <c r="D50" s="10">
        <f>D51</f>
        <v>261</v>
      </c>
    </row>
    <row r="51" spans="1:4" ht="12.75">
      <c r="A51" s="23" t="s">
        <v>115</v>
      </c>
      <c r="B51" s="16" t="s">
        <v>80</v>
      </c>
      <c r="C51" s="16" t="s">
        <v>74</v>
      </c>
      <c r="D51" s="19">
        <f>'приложение 7'!F143</f>
        <v>261</v>
      </c>
    </row>
    <row r="52" spans="1:4" ht="15">
      <c r="A52" s="21" t="s">
        <v>86</v>
      </c>
      <c r="B52" s="16"/>
      <c r="C52" s="16"/>
      <c r="D52" s="61">
        <f>D15+D24+D28+D32+D39+D41+D43+D46+D50+D48+D37+D22</f>
        <v>35286.74999999999</v>
      </c>
    </row>
    <row r="53" spans="1:4" ht="15">
      <c r="A53" s="24"/>
      <c r="B53" s="3"/>
      <c r="C53" s="3"/>
      <c r="D53" s="25"/>
    </row>
    <row r="54" spans="1:4" ht="15">
      <c r="A54" s="24"/>
      <c r="B54" s="3"/>
      <c r="C54" s="3"/>
      <c r="D54" s="25"/>
    </row>
    <row r="55" spans="1:4" ht="15">
      <c r="A55" s="24"/>
      <c r="B55" s="3"/>
      <c r="C55" s="3"/>
      <c r="D55" s="25"/>
    </row>
    <row r="56" spans="1:4" ht="15">
      <c r="A56" s="24"/>
      <c r="B56" s="3"/>
      <c r="C56" s="3"/>
      <c r="D56" s="25"/>
    </row>
    <row r="57" spans="1:4" ht="15">
      <c r="A57" s="24"/>
      <c r="B57" s="3"/>
      <c r="C57" s="3"/>
      <c r="D57" s="25"/>
    </row>
    <row r="58" spans="1:4" ht="15">
      <c r="A58" s="24"/>
      <c r="B58" s="3"/>
      <c r="C58" s="3"/>
      <c r="D58" s="25"/>
    </row>
    <row r="59" spans="1:4" ht="15">
      <c r="A59" s="24"/>
      <c r="B59" s="3"/>
      <c r="C59" s="3"/>
      <c r="D59" s="25"/>
    </row>
    <row r="60" spans="1:4" ht="12.75">
      <c r="A60" s="6"/>
      <c r="B60" s="3"/>
      <c r="C60" s="3"/>
      <c r="D60" s="7"/>
    </row>
    <row r="61" spans="1:4" ht="12.75">
      <c r="A61" s="6"/>
      <c r="B61" s="3"/>
      <c r="C61" s="3"/>
      <c r="D61" s="7"/>
    </row>
    <row r="62" spans="1:4" ht="12.75">
      <c r="A62" s="6"/>
      <c r="B62" s="3"/>
      <c r="C62" s="3"/>
      <c r="D62" s="7"/>
    </row>
  </sheetData>
  <sheetProtection/>
  <printOptions/>
  <pageMargins left="0.5905511811023623" right="0.1968503937007874" top="0.2755905511811024" bottom="0.1968503937007874" header="0.2755905511811024" footer="0.1968503937007874"/>
  <pageSetup fitToHeight="1" fitToWidth="1" horizontalDpi="360" verticalDpi="360" orientation="portrait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144"/>
  <sheetViews>
    <sheetView zoomScalePageLayoutView="0" workbookViewId="0" topLeftCell="A1">
      <selection activeCell="A94" sqref="A94"/>
    </sheetView>
  </sheetViews>
  <sheetFormatPr defaultColWidth="9.00390625" defaultRowHeight="12.75"/>
  <cols>
    <col min="1" max="1" width="51.375" style="78" customWidth="1"/>
    <col min="2" max="2" width="8.50390625" style="78" customWidth="1"/>
    <col min="3" max="3" width="9.00390625" style="79" customWidth="1"/>
    <col min="4" max="4" width="13.625" style="79" customWidth="1"/>
    <col min="5" max="5" width="8.50390625" style="79" customWidth="1"/>
    <col min="6" max="6" width="11.00390625" style="80" customWidth="1"/>
    <col min="7" max="16384" width="8.875" style="80" customWidth="1"/>
  </cols>
  <sheetData>
    <row r="1" ht="12.75">
      <c r="E1" s="80"/>
    </row>
    <row r="2" ht="12.75">
      <c r="E2" s="80"/>
    </row>
    <row r="3" ht="12.75">
      <c r="E3" s="80"/>
    </row>
    <row r="4" ht="12.75">
      <c r="E4" s="80"/>
    </row>
    <row r="5" ht="12.75">
      <c r="E5" s="80"/>
    </row>
    <row r="6" ht="32.25" customHeight="1">
      <c r="E6" s="80"/>
    </row>
    <row r="7" ht="38.25" customHeight="1">
      <c r="E7" s="80"/>
    </row>
    <row r="8" ht="12.75">
      <c r="E8" s="80"/>
    </row>
    <row r="9" ht="12" customHeight="1">
      <c r="E9" s="80"/>
    </row>
    <row r="10" ht="12.75" hidden="1">
      <c r="E10" s="80"/>
    </row>
    <row r="11" ht="12.75" hidden="1"/>
    <row r="12" ht="11.25" customHeight="1">
      <c r="F12" s="80" t="s">
        <v>5</v>
      </c>
    </row>
    <row r="13" ht="3" customHeight="1" hidden="1"/>
    <row r="14" spans="1:6" ht="12" customHeight="1" hidden="1">
      <c r="A14" s="101"/>
      <c r="F14" s="80" t="s">
        <v>5</v>
      </c>
    </row>
    <row r="15" spans="1:7" ht="12.75">
      <c r="A15" s="81" t="s">
        <v>7</v>
      </c>
      <c r="B15" s="81" t="s">
        <v>70</v>
      </c>
      <c r="C15" s="112" t="s">
        <v>187</v>
      </c>
      <c r="D15" s="112" t="s">
        <v>91</v>
      </c>
      <c r="E15" s="112" t="s">
        <v>40</v>
      </c>
      <c r="F15" s="81" t="s">
        <v>24</v>
      </c>
      <c r="G15" s="91"/>
    </row>
    <row r="16" spans="1:6" ht="13.5">
      <c r="A16" s="113" t="s">
        <v>0</v>
      </c>
      <c r="B16" s="85" t="s">
        <v>72</v>
      </c>
      <c r="C16" s="85"/>
      <c r="D16" s="85"/>
      <c r="E16" s="85"/>
      <c r="F16" s="100">
        <f>F17+F22+F31+F46+F49+F53</f>
        <v>15344.95</v>
      </c>
    </row>
    <row r="17" spans="1:6" ht="26.25">
      <c r="A17" s="108" t="s">
        <v>189</v>
      </c>
      <c r="B17" s="85" t="s">
        <v>72</v>
      </c>
      <c r="C17" s="85" t="s">
        <v>73</v>
      </c>
      <c r="D17" s="85"/>
      <c r="E17" s="85"/>
      <c r="F17" s="97">
        <f>F18</f>
        <v>1580</v>
      </c>
    </row>
    <row r="18" spans="1:6" ht="34.5" customHeight="1">
      <c r="A18" s="99" t="s">
        <v>188</v>
      </c>
      <c r="B18" s="14" t="s">
        <v>72</v>
      </c>
      <c r="C18" s="14" t="s">
        <v>73</v>
      </c>
      <c r="D18" s="14" t="s">
        <v>250</v>
      </c>
      <c r="E18" s="14"/>
      <c r="F18" s="65">
        <f>F19</f>
        <v>1580</v>
      </c>
    </row>
    <row r="19" spans="1:6" ht="12.75">
      <c r="A19" s="99" t="s">
        <v>190</v>
      </c>
      <c r="B19" s="14" t="s">
        <v>72</v>
      </c>
      <c r="C19" s="14" t="s">
        <v>73</v>
      </c>
      <c r="D19" s="14" t="s">
        <v>251</v>
      </c>
      <c r="E19" s="14"/>
      <c r="F19" s="65">
        <f>F20+F21</f>
        <v>1580</v>
      </c>
    </row>
    <row r="20" spans="1:6" ht="26.25">
      <c r="A20" s="99" t="s">
        <v>191</v>
      </c>
      <c r="B20" s="14" t="s">
        <v>72</v>
      </c>
      <c r="C20" s="14" t="s">
        <v>73</v>
      </c>
      <c r="D20" s="14" t="s">
        <v>251</v>
      </c>
      <c r="E20" s="14" t="s">
        <v>252</v>
      </c>
      <c r="F20" s="65">
        <v>1214.5</v>
      </c>
    </row>
    <row r="21" spans="1:6" ht="39">
      <c r="A21" s="99" t="s">
        <v>192</v>
      </c>
      <c r="B21" s="14" t="s">
        <v>72</v>
      </c>
      <c r="C21" s="14" t="s">
        <v>73</v>
      </c>
      <c r="D21" s="14" t="s">
        <v>251</v>
      </c>
      <c r="E21" s="14" t="s">
        <v>253</v>
      </c>
      <c r="F21" s="65">
        <v>365.5</v>
      </c>
    </row>
    <row r="22" spans="1:6" ht="52.5">
      <c r="A22" s="108" t="s">
        <v>193</v>
      </c>
      <c r="B22" s="85" t="s">
        <v>72</v>
      </c>
      <c r="C22" s="85" t="s">
        <v>74</v>
      </c>
      <c r="D22" s="85"/>
      <c r="E22" s="85"/>
      <c r="F22" s="97">
        <f>F23</f>
        <v>1125.5</v>
      </c>
    </row>
    <row r="23" spans="1:6" ht="26.25">
      <c r="A23" s="99" t="s">
        <v>194</v>
      </c>
      <c r="B23" s="14" t="s">
        <v>72</v>
      </c>
      <c r="C23" s="14" t="s">
        <v>74</v>
      </c>
      <c r="D23" s="14" t="s">
        <v>254</v>
      </c>
      <c r="E23" s="14"/>
      <c r="F23" s="65">
        <f>F24+F25+F26+F27+F28+F29+F30</f>
        <v>1125.5</v>
      </c>
    </row>
    <row r="24" spans="1:6" ht="26.25">
      <c r="A24" s="99" t="s">
        <v>191</v>
      </c>
      <c r="B24" s="14" t="s">
        <v>72</v>
      </c>
      <c r="C24" s="14" t="s">
        <v>74</v>
      </c>
      <c r="D24" s="14" t="s">
        <v>254</v>
      </c>
      <c r="E24" s="14" t="s">
        <v>252</v>
      </c>
      <c r="F24" s="65">
        <v>815.9</v>
      </c>
    </row>
    <row r="25" spans="1:6" ht="39">
      <c r="A25" s="99" t="s">
        <v>192</v>
      </c>
      <c r="B25" s="14" t="s">
        <v>72</v>
      </c>
      <c r="C25" s="14" t="s">
        <v>74</v>
      </c>
      <c r="D25" s="14" t="s">
        <v>254</v>
      </c>
      <c r="E25" s="14" t="s">
        <v>253</v>
      </c>
      <c r="F25" s="65">
        <v>245.6</v>
      </c>
    </row>
    <row r="26" spans="1:6" ht="39">
      <c r="A26" s="99" t="s">
        <v>195</v>
      </c>
      <c r="B26" s="14" t="s">
        <v>72</v>
      </c>
      <c r="C26" s="14" t="s">
        <v>74</v>
      </c>
      <c r="D26" s="14" t="s">
        <v>254</v>
      </c>
      <c r="E26" s="14" t="s">
        <v>255</v>
      </c>
      <c r="F26" s="65">
        <v>5</v>
      </c>
    </row>
    <row r="27" spans="1:6" ht="26.25">
      <c r="A27" s="99" t="s">
        <v>196</v>
      </c>
      <c r="B27" s="14" t="s">
        <v>72</v>
      </c>
      <c r="C27" s="14" t="s">
        <v>74</v>
      </c>
      <c r="D27" s="14" t="s">
        <v>254</v>
      </c>
      <c r="E27" s="14" t="s">
        <v>256</v>
      </c>
      <c r="F27" s="65">
        <v>9</v>
      </c>
    </row>
    <row r="28" spans="1:6" ht="26.25" customHeight="1">
      <c r="A28" s="99" t="s">
        <v>197</v>
      </c>
      <c r="B28" s="14" t="s">
        <v>72</v>
      </c>
      <c r="C28" s="14" t="s">
        <v>74</v>
      </c>
      <c r="D28" s="14" t="s">
        <v>254</v>
      </c>
      <c r="E28" s="14" t="s">
        <v>257</v>
      </c>
      <c r="F28" s="65">
        <v>47.5</v>
      </c>
    </row>
    <row r="29" spans="1:6" ht="12.75">
      <c r="A29" s="99" t="s">
        <v>198</v>
      </c>
      <c r="B29" s="14" t="s">
        <v>72</v>
      </c>
      <c r="C29" s="14" t="s">
        <v>74</v>
      </c>
      <c r="D29" s="14" t="s">
        <v>254</v>
      </c>
      <c r="E29" s="14" t="s">
        <v>258</v>
      </c>
      <c r="F29" s="65">
        <v>1</v>
      </c>
    </row>
    <row r="30" spans="1:6" ht="12.75">
      <c r="A30" s="99" t="s">
        <v>199</v>
      </c>
      <c r="B30" s="14" t="s">
        <v>72</v>
      </c>
      <c r="C30" s="14" t="s">
        <v>74</v>
      </c>
      <c r="D30" s="14" t="s">
        <v>254</v>
      </c>
      <c r="E30" s="14" t="s">
        <v>259</v>
      </c>
      <c r="F30" s="65">
        <v>1.5</v>
      </c>
    </row>
    <row r="31" spans="1:6" ht="52.5">
      <c r="A31" s="108" t="s">
        <v>200</v>
      </c>
      <c r="B31" s="85" t="s">
        <v>72</v>
      </c>
      <c r="C31" s="85" t="s">
        <v>76</v>
      </c>
      <c r="D31" s="85"/>
      <c r="E31" s="85"/>
      <c r="F31" s="97">
        <f>F32+F44</f>
        <v>12298.75</v>
      </c>
    </row>
    <row r="32" spans="1:6" ht="52.5">
      <c r="A32" s="99" t="s">
        <v>188</v>
      </c>
      <c r="B32" s="14" t="s">
        <v>72</v>
      </c>
      <c r="C32" s="14" t="s">
        <v>76</v>
      </c>
      <c r="D32" s="14" t="s">
        <v>250</v>
      </c>
      <c r="E32" s="14"/>
      <c r="F32" s="65">
        <f>F33</f>
        <v>12298.75</v>
      </c>
    </row>
    <row r="33" spans="1:6" ht="12.75">
      <c r="A33" s="99" t="s">
        <v>201</v>
      </c>
      <c r="B33" s="14" t="s">
        <v>72</v>
      </c>
      <c r="C33" s="14" t="s">
        <v>76</v>
      </c>
      <c r="D33" s="14" t="s">
        <v>260</v>
      </c>
      <c r="E33" s="14"/>
      <c r="F33" s="65">
        <f>F34+F35+F36+F37+F38+F39+F40+F41+F42+F43</f>
        <v>12298.75</v>
      </c>
    </row>
    <row r="34" spans="1:6" ht="26.25">
      <c r="A34" s="99" t="s">
        <v>191</v>
      </c>
      <c r="B34" s="14" t="s">
        <v>72</v>
      </c>
      <c r="C34" s="14" t="s">
        <v>76</v>
      </c>
      <c r="D34" s="14" t="s">
        <v>260</v>
      </c>
      <c r="E34" s="14" t="s">
        <v>252</v>
      </c>
      <c r="F34" s="65">
        <v>7546</v>
      </c>
    </row>
    <row r="35" spans="1:6" ht="39">
      <c r="A35" s="99" t="s">
        <v>192</v>
      </c>
      <c r="B35" s="14" t="s">
        <v>72</v>
      </c>
      <c r="C35" s="14" t="s">
        <v>76</v>
      </c>
      <c r="D35" s="14" t="s">
        <v>260</v>
      </c>
      <c r="E35" s="14" t="s">
        <v>253</v>
      </c>
      <c r="F35" s="65">
        <v>2263.75</v>
      </c>
    </row>
    <row r="36" spans="1:6" ht="39">
      <c r="A36" s="99" t="s">
        <v>195</v>
      </c>
      <c r="B36" s="14" t="s">
        <v>72</v>
      </c>
      <c r="C36" s="14" t="s">
        <v>76</v>
      </c>
      <c r="D36" s="14" t="s">
        <v>260</v>
      </c>
      <c r="E36" s="14" t="s">
        <v>255</v>
      </c>
      <c r="F36" s="65">
        <v>20</v>
      </c>
    </row>
    <row r="37" spans="1:6" ht="26.25">
      <c r="A37" s="99" t="s">
        <v>202</v>
      </c>
      <c r="B37" s="14" t="s">
        <v>72</v>
      </c>
      <c r="C37" s="14" t="s">
        <v>76</v>
      </c>
      <c r="D37" s="14" t="s">
        <v>260</v>
      </c>
      <c r="E37" s="14" t="s">
        <v>256</v>
      </c>
      <c r="F37" s="65">
        <v>232</v>
      </c>
    </row>
    <row r="38" spans="1:6" ht="26.25">
      <c r="A38" s="99" t="s">
        <v>203</v>
      </c>
      <c r="B38" s="14" t="s">
        <v>72</v>
      </c>
      <c r="C38" s="14" t="s">
        <v>76</v>
      </c>
      <c r="D38" s="14" t="s">
        <v>260</v>
      </c>
      <c r="E38" s="14" t="s">
        <v>257</v>
      </c>
      <c r="F38" s="65">
        <v>1087</v>
      </c>
    </row>
    <row r="39" spans="1:6" ht="12.75">
      <c r="A39" s="99" t="s">
        <v>204</v>
      </c>
      <c r="B39" s="14" t="s">
        <v>72</v>
      </c>
      <c r="C39" s="14" t="s">
        <v>76</v>
      </c>
      <c r="D39" s="14" t="s">
        <v>260</v>
      </c>
      <c r="E39" s="14" t="s">
        <v>261</v>
      </c>
      <c r="F39" s="65">
        <v>1100</v>
      </c>
    </row>
    <row r="40" spans="1:6" ht="26.25">
      <c r="A40" s="99" t="s">
        <v>205</v>
      </c>
      <c r="B40" s="14" t="s">
        <v>72</v>
      </c>
      <c r="C40" s="14" t="s">
        <v>76</v>
      </c>
      <c r="D40" s="14" t="s">
        <v>260</v>
      </c>
      <c r="E40" s="14" t="s">
        <v>262</v>
      </c>
      <c r="F40" s="65">
        <v>0</v>
      </c>
    </row>
    <row r="41" spans="1:6" ht="26.25">
      <c r="A41" s="99" t="s">
        <v>206</v>
      </c>
      <c r="B41" s="14" t="s">
        <v>72</v>
      </c>
      <c r="C41" s="14" t="s">
        <v>76</v>
      </c>
      <c r="D41" s="14" t="s">
        <v>260</v>
      </c>
      <c r="E41" s="14" t="s">
        <v>263</v>
      </c>
      <c r="F41" s="65">
        <v>10</v>
      </c>
    </row>
    <row r="42" spans="1:6" ht="12.75">
      <c r="A42" s="99" t="s">
        <v>198</v>
      </c>
      <c r="B42" s="14" t="s">
        <v>72</v>
      </c>
      <c r="C42" s="14" t="s">
        <v>76</v>
      </c>
      <c r="D42" s="14" t="s">
        <v>260</v>
      </c>
      <c r="E42" s="14" t="s">
        <v>258</v>
      </c>
      <c r="F42" s="65">
        <v>16</v>
      </c>
    </row>
    <row r="43" spans="1:6" ht="12.75">
      <c r="A43" s="99" t="s">
        <v>199</v>
      </c>
      <c r="B43" s="14" t="s">
        <v>72</v>
      </c>
      <c r="C43" s="14" t="s">
        <v>76</v>
      </c>
      <c r="D43" s="14" t="s">
        <v>260</v>
      </c>
      <c r="E43" s="14" t="s">
        <v>259</v>
      </c>
      <c r="F43" s="65">
        <v>24</v>
      </c>
    </row>
    <row r="44" spans="1:6" ht="21.75" customHeight="1" hidden="1">
      <c r="A44" s="99" t="s">
        <v>207</v>
      </c>
      <c r="B44" s="14" t="s">
        <v>72</v>
      </c>
      <c r="C44" s="14" t="s">
        <v>76</v>
      </c>
      <c r="D44" s="14" t="s">
        <v>264</v>
      </c>
      <c r="E44" s="14"/>
      <c r="F44" s="65">
        <f>F45</f>
        <v>0</v>
      </c>
    </row>
    <row r="45" spans="1:6" ht="26.25" hidden="1">
      <c r="A45" s="99" t="s">
        <v>207</v>
      </c>
      <c r="B45" s="14" t="s">
        <v>72</v>
      </c>
      <c r="C45" s="14" t="s">
        <v>76</v>
      </c>
      <c r="D45" s="14" t="s">
        <v>264</v>
      </c>
      <c r="E45" s="14" t="s">
        <v>257</v>
      </c>
      <c r="F45" s="65">
        <v>0</v>
      </c>
    </row>
    <row r="46" spans="1:6" ht="12.75" hidden="1">
      <c r="A46" s="108" t="s">
        <v>32</v>
      </c>
      <c r="B46" s="85" t="s">
        <v>72</v>
      </c>
      <c r="C46" s="85" t="s">
        <v>77</v>
      </c>
      <c r="D46" s="85"/>
      <c r="E46" s="85"/>
      <c r="F46" s="97">
        <f>F47</f>
        <v>0</v>
      </c>
    </row>
    <row r="47" spans="1:6" ht="26.25" hidden="1">
      <c r="A47" s="99" t="s">
        <v>208</v>
      </c>
      <c r="B47" s="14" t="s">
        <v>72</v>
      </c>
      <c r="C47" s="14" t="s">
        <v>77</v>
      </c>
      <c r="D47" s="14" t="s">
        <v>265</v>
      </c>
      <c r="E47" s="14"/>
      <c r="F47" s="65">
        <f>F48</f>
        <v>0</v>
      </c>
    </row>
    <row r="48" spans="1:6" ht="12.75" hidden="1">
      <c r="A48" s="99" t="s">
        <v>209</v>
      </c>
      <c r="B48" s="14" t="s">
        <v>72</v>
      </c>
      <c r="C48" s="14" t="s">
        <v>77</v>
      </c>
      <c r="D48" s="14" t="s">
        <v>265</v>
      </c>
      <c r="E48" s="14" t="s">
        <v>266</v>
      </c>
      <c r="F48" s="65">
        <v>0</v>
      </c>
    </row>
    <row r="49" spans="1:6" ht="12.75">
      <c r="A49" s="108" t="s">
        <v>210</v>
      </c>
      <c r="B49" s="85" t="s">
        <v>72</v>
      </c>
      <c r="C49" s="85" t="s">
        <v>78</v>
      </c>
      <c r="D49" s="85"/>
      <c r="E49" s="85"/>
      <c r="F49" s="97">
        <f>F50</f>
        <v>40</v>
      </c>
    </row>
    <row r="50" spans="1:6" ht="12.75">
      <c r="A50" s="99" t="s">
        <v>210</v>
      </c>
      <c r="B50" s="14" t="s">
        <v>72</v>
      </c>
      <c r="C50" s="14" t="s">
        <v>78</v>
      </c>
      <c r="D50" s="14" t="s">
        <v>267</v>
      </c>
      <c r="E50" s="14"/>
      <c r="F50" s="65">
        <f>F51</f>
        <v>40</v>
      </c>
    </row>
    <row r="51" spans="1:6" ht="12.75">
      <c r="A51" s="99" t="s">
        <v>211</v>
      </c>
      <c r="B51" s="14" t="s">
        <v>72</v>
      </c>
      <c r="C51" s="14" t="s">
        <v>78</v>
      </c>
      <c r="D51" s="14" t="s">
        <v>268</v>
      </c>
      <c r="E51" s="14"/>
      <c r="F51" s="65">
        <f>F52</f>
        <v>40</v>
      </c>
    </row>
    <row r="52" spans="1:6" ht="12.75">
      <c r="A52" s="99" t="s">
        <v>212</v>
      </c>
      <c r="B52" s="14" t="s">
        <v>72</v>
      </c>
      <c r="C52" s="14" t="s">
        <v>78</v>
      </c>
      <c r="D52" s="14" t="s">
        <v>268</v>
      </c>
      <c r="E52" s="14" t="s">
        <v>269</v>
      </c>
      <c r="F52" s="65">
        <v>40</v>
      </c>
    </row>
    <row r="53" spans="1:6" ht="12.75">
      <c r="A53" s="108" t="s">
        <v>93</v>
      </c>
      <c r="B53" s="85" t="s">
        <v>72</v>
      </c>
      <c r="C53" s="85" t="s">
        <v>94</v>
      </c>
      <c r="D53" s="85"/>
      <c r="E53" s="85"/>
      <c r="F53" s="97">
        <f>F54+F55</f>
        <v>300.7</v>
      </c>
    </row>
    <row r="54" spans="1:9" ht="26.25">
      <c r="A54" s="99" t="s">
        <v>203</v>
      </c>
      <c r="B54" s="14" t="s">
        <v>72</v>
      </c>
      <c r="C54" s="14" t="s">
        <v>94</v>
      </c>
      <c r="D54" s="14" t="s">
        <v>270</v>
      </c>
      <c r="E54" s="14" t="s">
        <v>257</v>
      </c>
      <c r="F54" s="65">
        <v>0.7</v>
      </c>
      <c r="I54" s="98"/>
    </row>
    <row r="55" spans="1:6" ht="26.25">
      <c r="A55" s="99" t="s">
        <v>203</v>
      </c>
      <c r="B55" s="14" t="s">
        <v>72</v>
      </c>
      <c r="C55" s="14" t="s">
        <v>94</v>
      </c>
      <c r="D55" s="14" t="s">
        <v>271</v>
      </c>
      <c r="E55" s="14" t="s">
        <v>257</v>
      </c>
      <c r="F55" s="65">
        <v>300</v>
      </c>
    </row>
    <row r="56" spans="1:6" ht="13.5">
      <c r="A56" s="113" t="s">
        <v>213</v>
      </c>
      <c r="B56" s="85" t="s">
        <v>73</v>
      </c>
      <c r="C56" s="85"/>
      <c r="D56" s="85"/>
      <c r="E56" s="85"/>
      <c r="F56" s="97">
        <f>F57</f>
        <v>434.20000000000005</v>
      </c>
    </row>
    <row r="57" spans="1:6" ht="12.75">
      <c r="A57" s="108" t="s">
        <v>214</v>
      </c>
      <c r="B57" s="85" t="s">
        <v>73</v>
      </c>
      <c r="C57" s="85" t="s">
        <v>74</v>
      </c>
      <c r="D57" s="85"/>
      <c r="E57" s="85"/>
      <c r="F57" s="97">
        <f>F58</f>
        <v>434.20000000000005</v>
      </c>
    </row>
    <row r="58" spans="1:6" ht="26.25">
      <c r="A58" s="99" t="s">
        <v>215</v>
      </c>
      <c r="B58" s="14" t="s">
        <v>73</v>
      </c>
      <c r="C58" s="14" t="s">
        <v>74</v>
      </c>
      <c r="D58" s="14" t="s">
        <v>272</v>
      </c>
      <c r="E58" s="14"/>
      <c r="F58" s="65">
        <f>F59+F61+F60+F62+F63+F64</f>
        <v>434.20000000000005</v>
      </c>
    </row>
    <row r="59" spans="1:6" ht="26.25">
      <c r="A59" s="99" t="s">
        <v>191</v>
      </c>
      <c r="B59" s="14" t="s">
        <v>73</v>
      </c>
      <c r="C59" s="14" t="s">
        <v>74</v>
      </c>
      <c r="D59" s="14" t="s">
        <v>272</v>
      </c>
      <c r="E59" s="14" t="s">
        <v>252</v>
      </c>
      <c r="F59" s="65">
        <v>326.1</v>
      </c>
    </row>
    <row r="60" spans="1:6" ht="39">
      <c r="A60" s="99" t="s">
        <v>216</v>
      </c>
      <c r="B60" s="14" t="s">
        <v>73</v>
      </c>
      <c r="C60" s="14" t="s">
        <v>74</v>
      </c>
      <c r="D60" s="14" t="s">
        <v>272</v>
      </c>
      <c r="E60" s="14" t="s">
        <v>255</v>
      </c>
      <c r="F60" s="65">
        <v>1.6</v>
      </c>
    </row>
    <row r="61" spans="1:6" ht="39">
      <c r="A61" s="99" t="s">
        <v>192</v>
      </c>
      <c r="B61" s="14" t="s">
        <v>73</v>
      </c>
      <c r="C61" s="14" t="s">
        <v>74</v>
      </c>
      <c r="D61" s="14" t="s">
        <v>272</v>
      </c>
      <c r="E61" s="14" t="s">
        <v>253</v>
      </c>
      <c r="F61" s="65">
        <v>98.5</v>
      </c>
    </row>
    <row r="62" spans="1:6" ht="26.25">
      <c r="A62" s="99" t="s">
        <v>196</v>
      </c>
      <c r="B62" s="14" t="s">
        <v>73</v>
      </c>
      <c r="C62" s="14" t="s">
        <v>74</v>
      </c>
      <c r="D62" s="14" t="s">
        <v>272</v>
      </c>
      <c r="E62" s="14" t="s">
        <v>256</v>
      </c>
      <c r="F62" s="65">
        <v>2</v>
      </c>
    </row>
    <row r="63" spans="1:6" ht="26.25">
      <c r="A63" s="99" t="s">
        <v>203</v>
      </c>
      <c r="B63" s="14" t="s">
        <v>73</v>
      </c>
      <c r="C63" s="14" t="s">
        <v>74</v>
      </c>
      <c r="D63" s="14" t="s">
        <v>272</v>
      </c>
      <c r="E63" s="14" t="s">
        <v>257</v>
      </c>
      <c r="F63" s="65">
        <v>4</v>
      </c>
    </row>
    <row r="64" spans="1:6" ht="12.75">
      <c r="A64" s="99" t="s">
        <v>204</v>
      </c>
      <c r="B64" s="14" t="s">
        <v>73</v>
      </c>
      <c r="C64" s="14" t="s">
        <v>74</v>
      </c>
      <c r="D64" s="14" t="s">
        <v>272</v>
      </c>
      <c r="E64" s="14" t="s">
        <v>261</v>
      </c>
      <c r="F64" s="65">
        <v>2</v>
      </c>
    </row>
    <row r="65" spans="1:6" ht="27">
      <c r="A65" s="113" t="s">
        <v>1</v>
      </c>
      <c r="B65" s="85" t="s">
        <v>273</v>
      </c>
      <c r="C65" s="85"/>
      <c r="D65" s="85"/>
      <c r="E65" s="85"/>
      <c r="F65" s="97">
        <f>F66+F69+F73</f>
        <v>408</v>
      </c>
    </row>
    <row r="66" spans="1:6" ht="12.75">
      <c r="A66" s="108" t="s">
        <v>217</v>
      </c>
      <c r="B66" s="85" t="s">
        <v>74</v>
      </c>
      <c r="C66" s="85" t="s">
        <v>79</v>
      </c>
      <c r="D66" s="14"/>
      <c r="E66" s="14"/>
      <c r="F66" s="97">
        <f>F67</f>
        <v>100</v>
      </c>
    </row>
    <row r="67" spans="1:6" ht="26.25">
      <c r="A67" s="99" t="s">
        <v>218</v>
      </c>
      <c r="B67" s="14" t="s">
        <v>74</v>
      </c>
      <c r="C67" s="14" t="s">
        <v>79</v>
      </c>
      <c r="D67" s="14" t="s">
        <v>274</v>
      </c>
      <c r="E67" s="14" t="s">
        <v>113</v>
      </c>
      <c r="F67" s="65">
        <f>F68</f>
        <v>100</v>
      </c>
    </row>
    <row r="68" spans="1:6" ht="26.25">
      <c r="A68" s="99" t="s">
        <v>203</v>
      </c>
      <c r="B68" s="14" t="s">
        <v>74</v>
      </c>
      <c r="C68" s="14" t="s">
        <v>79</v>
      </c>
      <c r="D68" s="14" t="s">
        <v>274</v>
      </c>
      <c r="E68" s="14" t="s">
        <v>257</v>
      </c>
      <c r="F68" s="65">
        <v>100</v>
      </c>
    </row>
    <row r="69" spans="1:6" ht="39">
      <c r="A69" s="108" t="s">
        <v>131</v>
      </c>
      <c r="B69" s="85" t="s">
        <v>74</v>
      </c>
      <c r="C69" s="85" t="s">
        <v>83</v>
      </c>
      <c r="D69" s="85"/>
      <c r="E69" s="85"/>
      <c r="F69" s="97">
        <f>F70</f>
        <v>308</v>
      </c>
    </row>
    <row r="70" spans="1:6" ht="52.5">
      <c r="A70" s="99" t="s">
        <v>219</v>
      </c>
      <c r="B70" s="14" t="s">
        <v>74</v>
      </c>
      <c r="C70" s="14" t="s">
        <v>83</v>
      </c>
      <c r="D70" s="14" t="s">
        <v>275</v>
      </c>
      <c r="E70" s="14"/>
      <c r="F70" s="65">
        <f>F71</f>
        <v>308</v>
      </c>
    </row>
    <row r="71" spans="1:6" ht="39">
      <c r="A71" s="99" t="s">
        <v>220</v>
      </c>
      <c r="B71" s="14" t="s">
        <v>74</v>
      </c>
      <c r="C71" s="14" t="s">
        <v>83</v>
      </c>
      <c r="D71" s="14" t="s">
        <v>275</v>
      </c>
      <c r="E71" s="14"/>
      <c r="F71" s="65">
        <f>F72</f>
        <v>308</v>
      </c>
    </row>
    <row r="72" spans="1:6" ht="26.25">
      <c r="A72" s="99" t="s">
        <v>203</v>
      </c>
      <c r="B72" s="14" t="s">
        <v>74</v>
      </c>
      <c r="C72" s="14" t="s">
        <v>83</v>
      </c>
      <c r="D72" s="14" t="s">
        <v>276</v>
      </c>
      <c r="E72" s="14" t="s">
        <v>257</v>
      </c>
      <c r="F72" s="65">
        <v>308</v>
      </c>
    </row>
    <row r="73" spans="1:6" ht="26.25">
      <c r="A73" s="99" t="s">
        <v>35</v>
      </c>
      <c r="B73" s="14" t="s">
        <v>74</v>
      </c>
      <c r="C73" s="14" t="s">
        <v>80</v>
      </c>
      <c r="D73" s="14"/>
      <c r="E73" s="14"/>
      <c r="F73" s="65">
        <f>F74</f>
        <v>0</v>
      </c>
    </row>
    <row r="74" spans="1:6" ht="39">
      <c r="A74" s="99" t="s">
        <v>305</v>
      </c>
      <c r="B74" s="14" t="s">
        <v>74</v>
      </c>
      <c r="C74" s="14" t="s">
        <v>80</v>
      </c>
      <c r="D74" s="14" t="s">
        <v>275</v>
      </c>
      <c r="E74" s="14"/>
      <c r="F74" s="65">
        <f>F75</f>
        <v>0</v>
      </c>
    </row>
    <row r="75" spans="1:6" ht="26.25">
      <c r="A75" s="99" t="s">
        <v>203</v>
      </c>
      <c r="B75" s="14" t="s">
        <v>74</v>
      </c>
      <c r="C75" s="14" t="s">
        <v>80</v>
      </c>
      <c r="D75" s="14" t="s">
        <v>275</v>
      </c>
      <c r="E75" s="14" t="s">
        <v>257</v>
      </c>
      <c r="F75" s="65">
        <v>0</v>
      </c>
    </row>
    <row r="76" spans="1:6" ht="13.5">
      <c r="A76" s="113" t="s">
        <v>16</v>
      </c>
      <c r="B76" s="85" t="s">
        <v>76</v>
      </c>
      <c r="C76" s="85"/>
      <c r="D76" s="85"/>
      <c r="E76" s="85"/>
      <c r="F76" s="100">
        <f>F77+F82+F86</f>
        <v>13067.599999999999</v>
      </c>
    </row>
    <row r="77" spans="1:6" ht="12.75">
      <c r="A77" s="108" t="s">
        <v>31</v>
      </c>
      <c r="B77" s="85" t="s">
        <v>76</v>
      </c>
      <c r="C77" s="85" t="s">
        <v>72</v>
      </c>
      <c r="D77" s="85"/>
      <c r="E77" s="85"/>
      <c r="F77" s="97">
        <f>F78</f>
        <v>55.2</v>
      </c>
    </row>
    <row r="78" spans="1:6" ht="26.25">
      <c r="A78" s="99" t="s">
        <v>222</v>
      </c>
      <c r="B78" s="14" t="s">
        <v>76</v>
      </c>
      <c r="C78" s="14" t="s">
        <v>72</v>
      </c>
      <c r="D78" s="14" t="s">
        <v>277</v>
      </c>
      <c r="E78" s="14"/>
      <c r="F78" s="65">
        <f>F79+F80+F81</f>
        <v>55.2</v>
      </c>
    </row>
    <row r="79" spans="1:6" ht="26.25">
      <c r="A79" s="99" t="s">
        <v>191</v>
      </c>
      <c r="B79" s="14" t="s">
        <v>76</v>
      </c>
      <c r="C79" s="14" t="s">
        <v>72</v>
      </c>
      <c r="D79" s="14" t="s">
        <v>277</v>
      </c>
      <c r="E79" s="14" t="s">
        <v>252</v>
      </c>
      <c r="F79" s="65">
        <v>40.9</v>
      </c>
    </row>
    <row r="80" spans="1:6" ht="39">
      <c r="A80" s="99" t="s">
        <v>192</v>
      </c>
      <c r="B80" s="14" t="s">
        <v>76</v>
      </c>
      <c r="C80" s="14" t="s">
        <v>72</v>
      </c>
      <c r="D80" s="14" t="s">
        <v>277</v>
      </c>
      <c r="E80" s="14" t="s">
        <v>253</v>
      </c>
      <c r="F80" s="65">
        <v>12.3</v>
      </c>
    </row>
    <row r="81" spans="1:6" ht="26.25">
      <c r="A81" s="99" t="s">
        <v>203</v>
      </c>
      <c r="B81" s="14" t="s">
        <v>76</v>
      </c>
      <c r="C81" s="14" t="s">
        <v>72</v>
      </c>
      <c r="D81" s="14" t="s">
        <v>277</v>
      </c>
      <c r="E81" s="14" t="s">
        <v>257</v>
      </c>
      <c r="F81" s="65">
        <v>2</v>
      </c>
    </row>
    <row r="82" spans="1:6" ht="12.75">
      <c r="A82" s="108" t="s">
        <v>17</v>
      </c>
      <c r="B82" s="85" t="s">
        <v>76</v>
      </c>
      <c r="C82" s="85" t="s">
        <v>82</v>
      </c>
      <c r="D82" s="85"/>
      <c r="E82" s="85"/>
      <c r="F82" s="97">
        <f>F83</f>
        <v>5000</v>
      </c>
    </row>
    <row r="83" spans="1:6" ht="12.75">
      <c r="A83" s="99" t="s">
        <v>21</v>
      </c>
      <c r="B83" s="14" t="s">
        <v>76</v>
      </c>
      <c r="C83" s="14" t="s">
        <v>82</v>
      </c>
      <c r="D83" s="14" t="s">
        <v>278</v>
      </c>
      <c r="E83" s="14"/>
      <c r="F83" s="65">
        <f>F84</f>
        <v>5000</v>
      </c>
    </row>
    <row r="84" spans="1:6" ht="26.25">
      <c r="A84" s="99" t="s">
        <v>223</v>
      </c>
      <c r="B84" s="14" t="s">
        <v>76</v>
      </c>
      <c r="C84" s="14" t="s">
        <v>82</v>
      </c>
      <c r="D84" s="14" t="s">
        <v>279</v>
      </c>
      <c r="E84" s="14"/>
      <c r="F84" s="65">
        <f>F85</f>
        <v>5000</v>
      </c>
    </row>
    <row r="85" spans="1:6" ht="26.25">
      <c r="A85" s="99" t="s">
        <v>203</v>
      </c>
      <c r="B85" s="14" t="s">
        <v>76</v>
      </c>
      <c r="C85" s="14" t="s">
        <v>82</v>
      </c>
      <c r="D85" s="14" t="s">
        <v>279</v>
      </c>
      <c r="E85" s="14" t="s">
        <v>257</v>
      </c>
      <c r="F85" s="65">
        <v>5000</v>
      </c>
    </row>
    <row r="86" spans="1:6" ht="12.75">
      <c r="A86" s="108" t="s">
        <v>36</v>
      </c>
      <c r="B86" s="85" t="s">
        <v>76</v>
      </c>
      <c r="C86" s="85" t="s">
        <v>79</v>
      </c>
      <c r="D86" s="85"/>
      <c r="E86" s="85"/>
      <c r="F86" s="97">
        <f>F87+F89+F91</f>
        <v>8012.4</v>
      </c>
    </row>
    <row r="87" spans="1:6" ht="26.25">
      <c r="A87" s="99" t="s">
        <v>224</v>
      </c>
      <c r="B87" s="85" t="s">
        <v>76</v>
      </c>
      <c r="C87" s="85" t="s">
        <v>79</v>
      </c>
      <c r="D87" s="85" t="s">
        <v>280</v>
      </c>
      <c r="E87" s="85"/>
      <c r="F87" s="97">
        <f>F88</f>
        <v>4812.5</v>
      </c>
    </row>
    <row r="88" spans="1:6" ht="26.25">
      <c r="A88" s="99" t="s">
        <v>203</v>
      </c>
      <c r="B88" s="14" t="s">
        <v>76</v>
      </c>
      <c r="C88" s="14" t="s">
        <v>79</v>
      </c>
      <c r="D88" s="14" t="s">
        <v>280</v>
      </c>
      <c r="E88" s="14" t="s">
        <v>257</v>
      </c>
      <c r="F88" s="65">
        <v>4812.5</v>
      </c>
    </row>
    <row r="89" spans="1:6" ht="26.25">
      <c r="A89" s="99" t="s">
        <v>335</v>
      </c>
      <c r="B89" s="85" t="s">
        <v>76</v>
      </c>
      <c r="C89" s="85" t="s">
        <v>79</v>
      </c>
      <c r="D89" s="85" t="s">
        <v>336</v>
      </c>
      <c r="E89" s="85"/>
      <c r="F89" s="97">
        <f>F90</f>
        <v>54.7</v>
      </c>
    </row>
    <row r="90" spans="1:6" ht="26.25">
      <c r="A90" s="99" t="s">
        <v>203</v>
      </c>
      <c r="B90" s="14" t="s">
        <v>76</v>
      </c>
      <c r="C90" s="14" t="s">
        <v>79</v>
      </c>
      <c r="D90" s="14" t="s">
        <v>336</v>
      </c>
      <c r="E90" s="14" t="s">
        <v>257</v>
      </c>
      <c r="F90" s="65">
        <v>54.7</v>
      </c>
    </row>
    <row r="91" spans="1:6" ht="26.25">
      <c r="A91" s="99" t="s">
        <v>225</v>
      </c>
      <c r="B91" s="85" t="s">
        <v>76</v>
      </c>
      <c r="C91" s="85" t="s">
        <v>79</v>
      </c>
      <c r="D91" s="85" t="s">
        <v>281</v>
      </c>
      <c r="E91" s="85"/>
      <c r="F91" s="97">
        <f>F92</f>
        <v>3145.2</v>
      </c>
    </row>
    <row r="92" spans="1:6" ht="26.25">
      <c r="A92" s="99" t="s">
        <v>203</v>
      </c>
      <c r="B92" s="14" t="s">
        <v>76</v>
      </c>
      <c r="C92" s="14" t="s">
        <v>79</v>
      </c>
      <c r="D92" s="14" t="s">
        <v>281</v>
      </c>
      <c r="E92" s="14" t="s">
        <v>257</v>
      </c>
      <c r="F92" s="65">
        <v>3145.2</v>
      </c>
    </row>
    <row r="93" spans="1:6" ht="13.5">
      <c r="A93" s="113" t="s">
        <v>2</v>
      </c>
      <c r="B93" s="85" t="s">
        <v>81</v>
      </c>
      <c r="C93" s="14"/>
      <c r="D93" s="14"/>
      <c r="E93" s="14"/>
      <c r="F93" s="100">
        <f>F94+F97+F101+F113</f>
        <v>4436.9</v>
      </c>
    </row>
    <row r="94" spans="1:6" ht="12.75">
      <c r="A94" s="108" t="s">
        <v>19</v>
      </c>
      <c r="B94" s="85" t="s">
        <v>81</v>
      </c>
      <c r="C94" s="85" t="s">
        <v>72</v>
      </c>
      <c r="D94" s="85"/>
      <c r="E94" s="85"/>
      <c r="F94" s="97">
        <f>F95</f>
        <v>50</v>
      </c>
    </row>
    <row r="95" spans="1:6" ht="26.25">
      <c r="A95" s="99" t="s">
        <v>218</v>
      </c>
      <c r="B95" s="14" t="s">
        <v>81</v>
      </c>
      <c r="C95" s="14" t="s">
        <v>72</v>
      </c>
      <c r="D95" s="14" t="s">
        <v>282</v>
      </c>
      <c r="E95" s="14"/>
      <c r="F95" s="65">
        <f>F96</f>
        <v>50</v>
      </c>
    </row>
    <row r="96" spans="1:6" ht="12.75">
      <c r="A96" s="99" t="s">
        <v>226</v>
      </c>
      <c r="B96" s="14" t="s">
        <v>81</v>
      </c>
      <c r="C96" s="14" t="s">
        <v>72</v>
      </c>
      <c r="D96" s="14" t="s">
        <v>282</v>
      </c>
      <c r="E96" s="14" t="s">
        <v>257</v>
      </c>
      <c r="F96" s="65">
        <v>50</v>
      </c>
    </row>
    <row r="97" spans="1:6" ht="12.75">
      <c r="A97" s="108" t="s">
        <v>3</v>
      </c>
      <c r="B97" s="85" t="s">
        <v>81</v>
      </c>
      <c r="C97" s="85" t="s">
        <v>73</v>
      </c>
      <c r="D97" s="85"/>
      <c r="E97" s="85"/>
      <c r="F97" s="97">
        <f>F98+F99+F100</f>
        <v>1791.4</v>
      </c>
    </row>
    <row r="98" spans="1:6" ht="105">
      <c r="A98" s="99" t="s">
        <v>227</v>
      </c>
      <c r="B98" s="14" t="s">
        <v>81</v>
      </c>
      <c r="C98" s="14" t="s">
        <v>73</v>
      </c>
      <c r="D98" s="14" t="s">
        <v>283</v>
      </c>
      <c r="E98" s="14" t="s">
        <v>257</v>
      </c>
      <c r="F98" s="65">
        <v>0</v>
      </c>
    </row>
    <row r="99" spans="1:6" ht="26.25">
      <c r="A99" s="99" t="s">
        <v>228</v>
      </c>
      <c r="B99" s="14" t="s">
        <v>81</v>
      </c>
      <c r="C99" s="14" t="s">
        <v>73</v>
      </c>
      <c r="D99" s="14" t="s">
        <v>284</v>
      </c>
      <c r="E99" s="14" t="s">
        <v>257</v>
      </c>
      <c r="F99" s="65">
        <v>630</v>
      </c>
    </row>
    <row r="100" spans="1:6" ht="26.25">
      <c r="A100" s="99" t="s">
        <v>229</v>
      </c>
      <c r="B100" s="14" t="s">
        <v>81</v>
      </c>
      <c r="C100" s="14" t="s">
        <v>73</v>
      </c>
      <c r="D100" s="14" t="s">
        <v>285</v>
      </c>
      <c r="E100" s="14" t="s">
        <v>257</v>
      </c>
      <c r="F100" s="65">
        <v>1161.4</v>
      </c>
    </row>
    <row r="101" spans="1:6" ht="12.75">
      <c r="A101" s="108" t="s">
        <v>18</v>
      </c>
      <c r="B101" s="85" t="s">
        <v>81</v>
      </c>
      <c r="C101" s="85" t="s">
        <v>74</v>
      </c>
      <c r="D101" s="85"/>
      <c r="E101" s="85"/>
      <c r="F101" s="100">
        <f>F102+F105+F107+F109+F111</f>
        <v>2565.5</v>
      </c>
    </row>
    <row r="102" spans="1:6" ht="12.75">
      <c r="A102" s="99" t="s">
        <v>230</v>
      </c>
      <c r="B102" s="14" t="s">
        <v>81</v>
      </c>
      <c r="C102" s="14" t="s">
        <v>74</v>
      </c>
      <c r="D102" s="14" t="s">
        <v>286</v>
      </c>
      <c r="E102" s="14"/>
      <c r="F102" s="65">
        <f>F103+F104</f>
        <v>990</v>
      </c>
    </row>
    <row r="103" spans="1:6" ht="26.25">
      <c r="A103" s="99" t="s">
        <v>203</v>
      </c>
      <c r="B103" s="14" t="s">
        <v>81</v>
      </c>
      <c r="C103" s="14" t="s">
        <v>74</v>
      </c>
      <c r="D103" s="14" t="s">
        <v>286</v>
      </c>
      <c r="E103" s="14" t="s">
        <v>257</v>
      </c>
      <c r="F103" s="65">
        <v>140</v>
      </c>
    </row>
    <row r="104" spans="1:6" ht="12.75">
      <c r="A104" s="99" t="s">
        <v>204</v>
      </c>
      <c r="B104" s="14" t="s">
        <v>81</v>
      </c>
      <c r="C104" s="14" t="s">
        <v>74</v>
      </c>
      <c r="D104" s="14" t="s">
        <v>286</v>
      </c>
      <c r="E104" s="14" t="s">
        <v>261</v>
      </c>
      <c r="F104" s="65">
        <v>850</v>
      </c>
    </row>
    <row r="105" spans="1:6" ht="12.75">
      <c r="A105" s="99" t="s">
        <v>231</v>
      </c>
      <c r="B105" s="14" t="s">
        <v>81</v>
      </c>
      <c r="C105" s="14" t="s">
        <v>74</v>
      </c>
      <c r="D105" s="14" t="s">
        <v>287</v>
      </c>
      <c r="E105" s="14"/>
      <c r="F105" s="65">
        <f>F106</f>
        <v>1370.5</v>
      </c>
    </row>
    <row r="106" spans="1:6" ht="26.25">
      <c r="A106" s="99" t="s">
        <v>203</v>
      </c>
      <c r="B106" s="14" t="s">
        <v>81</v>
      </c>
      <c r="C106" s="14" t="s">
        <v>74</v>
      </c>
      <c r="D106" s="14" t="s">
        <v>287</v>
      </c>
      <c r="E106" s="14" t="s">
        <v>257</v>
      </c>
      <c r="F106" s="65">
        <v>1370.5</v>
      </c>
    </row>
    <row r="107" spans="1:6" ht="26.25">
      <c r="A107" s="99" t="s">
        <v>232</v>
      </c>
      <c r="B107" s="14" t="s">
        <v>81</v>
      </c>
      <c r="C107" s="14" t="s">
        <v>74</v>
      </c>
      <c r="D107" s="14" t="s">
        <v>288</v>
      </c>
      <c r="E107" s="14"/>
      <c r="F107" s="65">
        <f>F108</f>
        <v>50</v>
      </c>
    </row>
    <row r="108" spans="1:6" ht="26.25">
      <c r="A108" s="99" t="s">
        <v>203</v>
      </c>
      <c r="B108" s="14" t="s">
        <v>81</v>
      </c>
      <c r="C108" s="14" t="s">
        <v>74</v>
      </c>
      <c r="D108" s="14" t="s">
        <v>288</v>
      </c>
      <c r="E108" s="14" t="s">
        <v>257</v>
      </c>
      <c r="F108" s="65">
        <v>50</v>
      </c>
    </row>
    <row r="109" spans="1:6" ht="26.25">
      <c r="A109" s="99" t="s">
        <v>233</v>
      </c>
      <c r="B109" s="14" t="s">
        <v>81</v>
      </c>
      <c r="C109" s="14" t="s">
        <v>74</v>
      </c>
      <c r="D109" s="14" t="s">
        <v>264</v>
      </c>
      <c r="E109" s="14"/>
      <c r="F109" s="65">
        <f>F110</f>
        <v>5</v>
      </c>
    </row>
    <row r="110" spans="1:6" ht="26.25">
      <c r="A110" s="99" t="s">
        <v>203</v>
      </c>
      <c r="B110" s="14" t="s">
        <v>81</v>
      </c>
      <c r="C110" s="14" t="s">
        <v>74</v>
      </c>
      <c r="D110" s="14" t="s">
        <v>264</v>
      </c>
      <c r="E110" s="14" t="s">
        <v>257</v>
      </c>
      <c r="F110" s="65">
        <v>5</v>
      </c>
    </row>
    <row r="111" spans="1:6" ht="26.25">
      <c r="A111" s="99" t="s">
        <v>234</v>
      </c>
      <c r="B111" s="14" t="s">
        <v>81</v>
      </c>
      <c r="C111" s="14" t="s">
        <v>74</v>
      </c>
      <c r="D111" s="14" t="s">
        <v>285</v>
      </c>
      <c r="E111" s="14"/>
      <c r="F111" s="86">
        <f>F112</f>
        <v>150</v>
      </c>
    </row>
    <row r="112" spans="1:6" ht="26.25">
      <c r="A112" s="99" t="s">
        <v>203</v>
      </c>
      <c r="B112" s="14" t="s">
        <v>81</v>
      </c>
      <c r="C112" s="14" t="s">
        <v>74</v>
      </c>
      <c r="D112" s="14" t="s">
        <v>285</v>
      </c>
      <c r="E112" s="14" t="s">
        <v>257</v>
      </c>
      <c r="F112" s="86">
        <v>150</v>
      </c>
    </row>
    <row r="113" spans="1:6" ht="26.25">
      <c r="A113" s="108" t="s">
        <v>111</v>
      </c>
      <c r="B113" s="85" t="s">
        <v>81</v>
      </c>
      <c r="C113" s="85" t="s">
        <v>81</v>
      </c>
      <c r="D113" s="85"/>
      <c r="E113" s="85"/>
      <c r="F113" s="97">
        <f>F114</f>
        <v>30</v>
      </c>
    </row>
    <row r="114" spans="1:6" ht="12.75">
      <c r="A114" s="99" t="s">
        <v>235</v>
      </c>
      <c r="B114" s="14" t="s">
        <v>81</v>
      </c>
      <c r="C114" s="14" t="s">
        <v>81</v>
      </c>
      <c r="D114" s="14" t="s">
        <v>282</v>
      </c>
      <c r="E114" s="14"/>
      <c r="F114" s="65">
        <f>F115</f>
        <v>30</v>
      </c>
    </row>
    <row r="115" spans="1:6" ht="26.25">
      <c r="A115" s="99" t="s">
        <v>203</v>
      </c>
      <c r="B115" s="14" t="s">
        <v>81</v>
      </c>
      <c r="C115" s="14" t="s">
        <v>81</v>
      </c>
      <c r="D115" s="14" t="s">
        <v>282</v>
      </c>
      <c r="E115" s="14" t="s">
        <v>257</v>
      </c>
      <c r="F115" s="65">
        <v>30</v>
      </c>
    </row>
    <row r="116" spans="1:6" ht="13.5">
      <c r="A116" s="113" t="s">
        <v>236</v>
      </c>
      <c r="B116" s="14" t="s">
        <v>85</v>
      </c>
      <c r="C116" s="14"/>
      <c r="D116" s="14"/>
      <c r="E116" s="14"/>
      <c r="F116" s="65">
        <f>F117</f>
        <v>0</v>
      </c>
    </row>
    <row r="117" spans="1:6" ht="12.75">
      <c r="A117" s="99" t="s">
        <v>237</v>
      </c>
      <c r="B117" s="14" t="s">
        <v>85</v>
      </c>
      <c r="C117" s="14" t="s">
        <v>81</v>
      </c>
      <c r="D117" s="14" t="s">
        <v>289</v>
      </c>
      <c r="E117" s="14"/>
      <c r="F117" s="65">
        <f>F118</f>
        <v>0</v>
      </c>
    </row>
    <row r="118" spans="1:6" ht="26.25">
      <c r="A118" s="99" t="s">
        <v>203</v>
      </c>
      <c r="B118" s="14" t="s">
        <v>85</v>
      </c>
      <c r="C118" s="14" t="s">
        <v>81</v>
      </c>
      <c r="D118" s="14" t="s">
        <v>289</v>
      </c>
      <c r="E118" s="14" t="s">
        <v>257</v>
      </c>
      <c r="F118" s="65">
        <v>0</v>
      </c>
    </row>
    <row r="119" spans="1:6" ht="13.5">
      <c r="A119" s="113" t="s">
        <v>125</v>
      </c>
      <c r="B119" s="85" t="s">
        <v>77</v>
      </c>
      <c r="C119" s="85"/>
      <c r="D119" s="85"/>
      <c r="E119" s="85"/>
      <c r="F119" s="97">
        <f>F120</f>
        <v>50.1</v>
      </c>
    </row>
    <row r="120" spans="1:6" ht="12.75">
      <c r="A120" s="99" t="s">
        <v>307</v>
      </c>
      <c r="B120" s="14" t="s">
        <v>77</v>
      </c>
      <c r="C120" s="14" t="s">
        <v>77</v>
      </c>
      <c r="D120" s="14"/>
      <c r="E120" s="14"/>
      <c r="F120" s="65">
        <f>F121</f>
        <v>50.1</v>
      </c>
    </row>
    <row r="121" spans="1:6" ht="39">
      <c r="A121" s="99" t="s">
        <v>238</v>
      </c>
      <c r="B121" s="14" t="s">
        <v>77</v>
      </c>
      <c r="C121" s="14" t="s">
        <v>77</v>
      </c>
      <c r="D121" s="14" t="s">
        <v>290</v>
      </c>
      <c r="E121" s="14"/>
      <c r="F121" s="65">
        <f>F122</f>
        <v>50.1</v>
      </c>
    </row>
    <row r="122" spans="1:6" ht="26.25">
      <c r="A122" s="99" t="s">
        <v>203</v>
      </c>
      <c r="B122" s="14" t="s">
        <v>77</v>
      </c>
      <c r="C122" s="14" t="s">
        <v>77</v>
      </c>
      <c r="D122" s="14" t="s">
        <v>290</v>
      </c>
      <c r="E122" s="14" t="s">
        <v>257</v>
      </c>
      <c r="F122" s="65">
        <v>50.1</v>
      </c>
    </row>
    <row r="123" spans="1:6" ht="13.5">
      <c r="A123" s="113" t="s">
        <v>239</v>
      </c>
      <c r="B123" s="85" t="s">
        <v>82</v>
      </c>
      <c r="C123" s="85"/>
      <c r="D123" s="85"/>
      <c r="E123" s="85"/>
      <c r="F123" s="97">
        <f>F124</f>
        <v>529</v>
      </c>
    </row>
    <row r="124" spans="1:6" ht="12.75">
      <c r="A124" s="99" t="s">
        <v>240</v>
      </c>
      <c r="B124" s="14" t="s">
        <v>82</v>
      </c>
      <c r="C124" s="14" t="s">
        <v>72</v>
      </c>
      <c r="D124" s="14"/>
      <c r="E124" s="14"/>
      <c r="F124" s="65">
        <f>F125</f>
        <v>529</v>
      </c>
    </row>
    <row r="125" spans="1:6" ht="24.75" customHeight="1">
      <c r="A125" s="99" t="s">
        <v>241</v>
      </c>
      <c r="B125" s="14" t="s">
        <v>82</v>
      </c>
      <c r="C125" s="14" t="s">
        <v>72</v>
      </c>
      <c r="D125" s="14" t="s">
        <v>291</v>
      </c>
      <c r="E125" s="14"/>
      <c r="F125" s="65">
        <f>F126</f>
        <v>529</v>
      </c>
    </row>
    <row r="126" spans="1:6" ht="23.25" customHeight="1">
      <c r="A126" s="99" t="s">
        <v>203</v>
      </c>
      <c r="B126" s="14" t="s">
        <v>82</v>
      </c>
      <c r="C126" s="14" t="s">
        <v>72</v>
      </c>
      <c r="D126" s="14" t="s">
        <v>291</v>
      </c>
      <c r="E126" s="14" t="s">
        <v>257</v>
      </c>
      <c r="F126" s="65">
        <v>529</v>
      </c>
    </row>
    <row r="127" spans="1:6" ht="12" customHeight="1">
      <c r="A127" s="113" t="s">
        <v>4</v>
      </c>
      <c r="B127" s="85" t="s">
        <v>83</v>
      </c>
      <c r="C127" s="85"/>
      <c r="D127" s="85"/>
      <c r="E127" s="85"/>
      <c r="F127" s="97">
        <f>F128+F132</f>
        <v>679</v>
      </c>
    </row>
    <row r="128" spans="1:6" ht="19.5" customHeight="1">
      <c r="A128" s="99" t="s">
        <v>25</v>
      </c>
      <c r="B128" s="14" t="s">
        <v>83</v>
      </c>
      <c r="C128" s="14" t="s">
        <v>72</v>
      </c>
      <c r="D128" s="14"/>
      <c r="E128" s="14"/>
      <c r="F128" s="65">
        <f>F129</f>
        <v>555</v>
      </c>
    </row>
    <row r="129" spans="1:6" ht="15.75" customHeight="1">
      <c r="A129" s="110" t="s">
        <v>242</v>
      </c>
      <c r="B129" s="14" t="s">
        <v>83</v>
      </c>
      <c r="C129" s="14" t="s">
        <v>72</v>
      </c>
      <c r="D129" s="14" t="s">
        <v>292</v>
      </c>
      <c r="E129" s="14"/>
      <c r="F129" s="65">
        <f>F130</f>
        <v>555</v>
      </c>
    </row>
    <row r="130" spans="1:6" ht="21" customHeight="1">
      <c r="A130" s="99" t="s">
        <v>68</v>
      </c>
      <c r="B130" s="14" t="s">
        <v>83</v>
      </c>
      <c r="C130" s="14" t="s">
        <v>72</v>
      </c>
      <c r="D130" s="14" t="s">
        <v>293</v>
      </c>
      <c r="E130" s="14"/>
      <c r="F130" s="65">
        <f>F131</f>
        <v>555</v>
      </c>
    </row>
    <row r="131" spans="1:6" ht="18" customHeight="1">
      <c r="A131" s="99" t="s">
        <v>243</v>
      </c>
      <c r="B131" s="14" t="s">
        <v>83</v>
      </c>
      <c r="C131" s="14" t="s">
        <v>72</v>
      </c>
      <c r="D131" s="14" t="s">
        <v>293</v>
      </c>
      <c r="E131" s="14" t="s">
        <v>294</v>
      </c>
      <c r="F131" s="65">
        <v>555</v>
      </c>
    </row>
    <row r="132" spans="1:6" ht="12.75">
      <c r="A132" s="99" t="s">
        <v>84</v>
      </c>
      <c r="B132" s="14" t="s">
        <v>83</v>
      </c>
      <c r="C132" s="14" t="s">
        <v>85</v>
      </c>
      <c r="D132" s="14"/>
      <c r="E132" s="14"/>
      <c r="F132" s="65">
        <f>F133+F134</f>
        <v>124</v>
      </c>
    </row>
    <row r="133" spans="1:6" ht="12.75">
      <c r="A133" s="99" t="s">
        <v>244</v>
      </c>
      <c r="B133" s="14" t="s">
        <v>83</v>
      </c>
      <c r="C133" s="14" t="s">
        <v>85</v>
      </c>
      <c r="D133" s="14" t="s">
        <v>295</v>
      </c>
      <c r="E133" s="14" t="s">
        <v>296</v>
      </c>
      <c r="F133" s="65">
        <v>24</v>
      </c>
    </row>
    <row r="134" spans="1:6" ht="39">
      <c r="A134" s="99" t="s">
        <v>221</v>
      </c>
      <c r="B134" s="14" t="s">
        <v>83</v>
      </c>
      <c r="C134" s="14" t="s">
        <v>85</v>
      </c>
      <c r="D134" s="14" t="s">
        <v>297</v>
      </c>
      <c r="E134" s="14"/>
      <c r="F134" s="65">
        <f>F135</f>
        <v>100</v>
      </c>
    </row>
    <row r="135" spans="1:6" ht="26.25">
      <c r="A135" s="99" t="s">
        <v>203</v>
      </c>
      <c r="B135" s="14" t="s">
        <v>83</v>
      </c>
      <c r="C135" s="14" t="s">
        <v>85</v>
      </c>
      <c r="D135" s="14" t="s">
        <v>297</v>
      </c>
      <c r="E135" s="14" t="s">
        <v>257</v>
      </c>
      <c r="F135" s="65">
        <v>100</v>
      </c>
    </row>
    <row r="136" spans="1:6" ht="13.5">
      <c r="A136" s="113" t="s">
        <v>33</v>
      </c>
      <c r="B136" s="85" t="s">
        <v>78</v>
      </c>
      <c r="C136" s="85"/>
      <c r="D136" s="85"/>
      <c r="E136" s="85"/>
      <c r="F136" s="97">
        <f>F137</f>
        <v>75</v>
      </c>
    </row>
    <row r="137" spans="1:6" ht="12.75">
      <c r="A137" s="99" t="s">
        <v>34</v>
      </c>
      <c r="B137" s="14" t="s">
        <v>78</v>
      </c>
      <c r="C137" s="14" t="s">
        <v>72</v>
      </c>
      <c r="D137" s="14"/>
      <c r="E137" s="14"/>
      <c r="F137" s="65">
        <f>F138</f>
        <v>75</v>
      </c>
    </row>
    <row r="138" spans="1:6" ht="39">
      <c r="A138" s="99" t="s">
        <v>245</v>
      </c>
      <c r="B138" s="14" t="s">
        <v>78</v>
      </c>
      <c r="C138" s="14" t="s">
        <v>72</v>
      </c>
      <c r="D138" s="14" t="s">
        <v>298</v>
      </c>
      <c r="E138" s="14"/>
      <c r="F138" s="65">
        <f>F139</f>
        <v>75</v>
      </c>
    </row>
    <row r="139" spans="1:6" ht="26.25">
      <c r="A139" s="99" t="s">
        <v>203</v>
      </c>
      <c r="B139" s="14" t="s">
        <v>78</v>
      </c>
      <c r="C139" s="14" t="s">
        <v>72</v>
      </c>
      <c r="D139" s="14" t="s">
        <v>298</v>
      </c>
      <c r="E139" s="14" t="s">
        <v>257</v>
      </c>
      <c r="F139" s="65">
        <v>75</v>
      </c>
    </row>
    <row r="140" spans="1:6" ht="27">
      <c r="A140" s="113" t="s">
        <v>246</v>
      </c>
      <c r="B140" s="85" t="s">
        <v>94</v>
      </c>
      <c r="C140" s="85"/>
      <c r="D140" s="85"/>
      <c r="E140" s="85"/>
      <c r="F140" s="97">
        <f>F141</f>
        <v>1</v>
      </c>
    </row>
    <row r="141" spans="1:6" ht="12.75">
      <c r="A141" s="99" t="s">
        <v>247</v>
      </c>
      <c r="B141" s="14" t="s">
        <v>94</v>
      </c>
      <c r="C141" s="14" t="s">
        <v>72</v>
      </c>
      <c r="D141" s="14" t="s">
        <v>299</v>
      </c>
      <c r="E141" s="14" t="s">
        <v>300</v>
      </c>
      <c r="F141" s="65">
        <v>1</v>
      </c>
    </row>
    <row r="142" spans="1:6" ht="13.5">
      <c r="A142" s="114" t="s">
        <v>6</v>
      </c>
      <c r="B142" s="85" t="s">
        <v>80</v>
      </c>
      <c r="C142" s="85"/>
      <c r="D142" s="85"/>
      <c r="E142" s="85"/>
      <c r="F142" s="97">
        <f>F143</f>
        <v>261</v>
      </c>
    </row>
    <row r="143" spans="1:6" ht="12.75">
      <c r="A143" s="110" t="s">
        <v>248</v>
      </c>
      <c r="B143" s="14" t="s">
        <v>80</v>
      </c>
      <c r="C143" s="14" t="s">
        <v>74</v>
      </c>
      <c r="D143" s="14" t="s">
        <v>301</v>
      </c>
      <c r="E143" s="14" t="s">
        <v>302</v>
      </c>
      <c r="F143" s="65">
        <v>261</v>
      </c>
    </row>
    <row r="144" spans="1:6" ht="12.75">
      <c r="A144" s="111" t="s">
        <v>249</v>
      </c>
      <c r="B144" s="85"/>
      <c r="C144" s="85"/>
      <c r="D144" s="85"/>
      <c r="E144" s="85"/>
      <c r="F144" s="100">
        <f>F142+F140+F136+F127+F123+F119+F116+F93+F76+F65+F56+F16</f>
        <v>35286.75</v>
      </c>
    </row>
  </sheetData>
  <sheetProtection/>
  <printOptions/>
  <pageMargins left="0.7480314960629921" right="0.2362204724409449" top="0.35433070866141736" bottom="0.1968503937007874" header="0.1968503937007874" footer="0.1968503937007874"/>
  <pageSetup fitToHeight="3" fitToWidth="1" horizontalDpi="360" verticalDpi="360" orientation="portrait" paperSize="9" scale="7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157"/>
  <sheetViews>
    <sheetView zoomScalePageLayoutView="0" workbookViewId="0" topLeftCell="A1">
      <selection activeCell="M16" sqref="M16"/>
    </sheetView>
  </sheetViews>
  <sheetFormatPr defaultColWidth="9.00390625" defaultRowHeight="12.75"/>
  <cols>
    <col min="1" max="1" width="51.375" style="78" customWidth="1"/>
    <col min="2" max="2" width="8.50390625" style="78" customWidth="1"/>
    <col min="3" max="3" width="9.00390625" style="79" customWidth="1"/>
    <col min="4" max="4" width="13.625" style="79" customWidth="1"/>
    <col min="5" max="5" width="8.50390625" style="79" customWidth="1"/>
    <col min="6" max="6" width="11.00390625" style="80" customWidth="1"/>
    <col min="7" max="16384" width="8.875" style="80" customWidth="1"/>
  </cols>
  <sheetData>
    <row r="1" ht="12.75">
      <c r="E1" s="80"/>
    </row>
    <row r="2" ht="12.75">
      <c r="E2" s="80"/>
    </row>
    <row r="3" ht="12.75">
      <c r="E3" s="80"/>
    </row>
    <row r="4" ht="12.75">
      <c r="E4" s="80"/>
    </row>
    <row r="5" ht="12.75">
      <c r="E5" s="80"/>
    </row>
    <row r="6" ht="32.25" customHeight="1">
      <c r="E6" s="80"/>
    </row>
    <row r="7" ht="38.25" customHeight="1">
      <c r="E7" s="80"/>
    </row>
    <row r="8" ht="12.75">
      <c r="E8" s="80"/>
    </row>
    <row r="9" ht="12" customHeight="1">
      <c r="E9" s="80"/>
    </row>
    <row r="10" ht="12.75" hidden="1">
      <c r="E10" s="80"/>
    </row>
    <row r="11" ht="12.75" hidden="1"/>
    <row r="12" ht="11.25" customHeight="1">
      <c r="F12" s="80" t="s">
        <v>5</v>
      </c>
    </row>
    <row r="13" ht="3" customHeight="1" hidden="1"/>
    <row r="14" spans="1:6" ht="12" customHeight="1" hidden="1">
      <c r="A14" s="101"/>
      <c r="F14" s="80" t="s">
        <v>5</v>
      </c>
    </row>
    <row r="15" spans="1:7" ht="12.75">
      <c r="A15" s="81" t="s">
        <v>7</v>
      </c>
      <c r="B15" s="81" t="s">
        <v>70</v>
      </c>
      <c r="C15" s="112" t="s">
        <v>187</v>
      </c>
      <c r="D15" s="112" t="s">
        <v>91</v>
      </c>
      <c r="E15" s="112" t="s">
        <v>40</v>
      </c>
      <c r="F15" s="81" t="s">
        <v>24</v>
      </c>
      <c r="G15" s="81" t="s">
        <v>24</v>
      </c>
    </row>
    <row r="16" spans="1:7" ht="12.75">
      <c r="A16" s="81"/>
      <c r="B16" s="81"/>
      <c r="C16" s="112"/>
      <c r="D16" s="112"/>
      <c r="E16" s="112"/>
      <c r="F16" s="81" t="s">
        <v>337</v>
      </c>
      <c r="G16" s="81" t="s">
        <v>338</v>
      </c>
    </row>
    <row r="17" spans="1:7" ht="13.5">
      <c r="A17" s="113" t="s">
        <v>0</v>
      </c>
      <c r="B17" s="85" t="s">
        <v>72</v>
      </c>
      <c r="C17" s="85"/>
      <c r="D17" s="85"/>
      <c r="E17" s="85"/>
      <c r="F17" s="100">
        <f>F18+F23+F32+F47+F50+F54</f>
        <v>14411.900000000001</v>
      </c>
      <c r="G17" s="100">
        <f>G18+G23+G32+G47+G50+G54</f>
        <v>14866.900000000001</v>
      </c>
    </row>
    <row r="18" spans="1:7" ht="26.25">
      <c r="A18" s="108" t="s">
        <v>189</v>
      </c>
      <c r="B18" s="85" t="s">
        <v>72</v>
      </c>
      <c r="C18" s="85" t="s">
        <v>73</v>
      </c>
      <c r="D18" s="85"/>
      <c r="E18" s="85"/>
      <c r="F18" s="97">
        <f>F19</f>
        <v>1580</v>
      </c>
      <c r="G18" s="97">
        <f>G19</f>
        <v>1580</v>
      </c>
    </row>
    <row r="19" spans="1:7" ht="34.5" customHeight="1">
      <c r="A19" s="99" t="s">
        <v>188</v>
      </c>
      <c r="B19" s="14" t="s">
        <v>72</v>
      </c>
      <c r="C19" s="14" t="s">
        <v>73</v>
      </c>
      <c r="D19" s="14" t="s">
        <v>250</v>
      </c>
      <c r="E19" s="14"/>
      <c r="F19" s="65">
        <f>F20</f>
        <v>1580</v>
      </c>
      <c r="G19" s="65">
        <f>G20</f>
        <v>1580</v>
      </c>
    </row>
    <row r="20" spans="1:7" ht="12.75">
      <c r="A20" s="99" t="s">
        <v>190</v>
      </c>
      <c r="B20" s="14" t="s">
        <v>72</v>
      </c>
      <c r="C20" s="14" t="s">
        <v>73</v>
      </c>
      <c r="D20" s="14" t="s">
        <v>251</v>
      </c>
      <c r="E20" s="14"/>
      <c r="F20" s="65">
        <f>F21+F22</f>
        <v>1580</v>
      </c>
      <c r="G20" s="65">
        <f>G21+G22</f>
        <v>1580</v>
      </c>
    </row>
    <row r="21" spans="1:7" ht="26.25">
      <c r="A21" s="99" t="s">
        <v>191</v>
      </c>
      <c r="B21" s="14" t="s">
        <v>72</v>
      </c>
      <c r="C21" s="14" t="s">
        <v>73</v>
      </c>
      <c r="D21" s="14" t="s">
        <v>251</v>
      </c>
      <c r="E21" s="14" t="s">
        <v>252</v>
      </c>
      <c r="F21" s="65">
        <v>1214.5</v>
      </c>
      <c r="G21" s="65">
        <v>1214.5</v>
      </c>
    </row>
    <row r="22" spans="1:7" ht="39">
      <c r="A22" s="99" t="s">
        <v>192</v>
      </c>
      <c r="B22" s="14" t="s">
        <v>72</v>
      </c>
      <c r="C22" s="14" t="s">
        <v>73</v>
      </c>
      <c r="D22" s="14" t="s">
        <v>251</v>
      </c>
      <c r="E22" s="14" t="s">
        <v>253</v>
      </c>
      <c r="F22" s="65">
        <v>365.5</v>
      </c>
      <c r="G22" s="65">
        <v>365.5</v>
      </c>
    </row>
    <row r="23" spans="1:7" ht="52.5">
      <c r="A23" s="108" t="s">
        <v>193</v>
      </c>
      <c r="B23" s="85" t="s">
        <v>72</v>
      </c>
      <c r="C23" s="85" t="s">
        <v>74</v>
      </c>
      <c r="D23" s="85"/>
      <c r="E23" s="85"/>
      <c r="F23" s="97">
        <f>F24</f>
        <v>1131</v>
      </c>
      <c r="G23" s="97">
        <f>G24</f>
        <v>1132</v>
      </c>
    </row>
    <row r="24" spans="1:7" ht="26.25">
      <c r="A24" s="99" t="s">
        <v>194</v>
      </c>
      <c r="B24" s="14" t="s">
        <v>72</v>
      </c>
      <c r="C24" s="14" t="s">
        <v>74</v>
      </c>
      <c r="D24" s="14" t="s">
        <v>254</v>
      </c>
      <c r="E24" s="14"/>
      <c r="F24" s="65">
        <f>F25+F26+F27+F28+F29+F30+F31</f>
        <v>1131</v>
      </c>
      <c r="G24" s="65">
        <f>G25+G26+G27+G28+G29+G30+G31</f>
        <v>1132</v>
      </c>
    </row>
    <row r="25" spans="1:7" ht="26.25">
      <c r="A25" s="99" t="s">
        <v>191</v>
      </c>
      <c r="B25" s="14" t="s">
        <v>72</v>
      </c>
      <c r="C25" s="14" t="s">
        <v>74</v>
      </c>
      <c r="D25" s="14" t="s">
        <v>254</v>
      </c>
      <c r="E25" s="14" t="s">
        <v>252</v>
      </c>
      <c r="F25" s="65">
        <v>815.9</v>
      </c>
      <c r="G25" s="65">
        <v>815.9</v>
      </c>
    </row>
    <row r="26" spans="1:7" ht="39">
      <c r="A26" s="99" t="s">
        <v>192</v>
      </c>
      <c r="B26" s="14" t="s">
        <v>72</v>
      </c>
      <c r="C26" s="14" t="s">
        <v>74</v>
      </c>
      <c r="D26" s="14" t="s">
        <v>254</v>
      </c>
      <c r="E26" s="14" t="s">
        <v>253</v>
      </c>
      <c r="F26" s="65">
        <v>245.6</v>
      </c>
      <c r="G26" s="65">
        <v>245.6</v>
      </c>
    </row>
    <row r="27" spans="1:7" ht="39">
      <c r="A27" s="99" t="s">
        <v>195</v>
      </c>
      <c r="B27" s="14" t="s">
        <v>72</v>
      </c>
      <c r="C27" s="14" t="s">
        <v>74</v>
      </c>
      <c r="D27" s="14" t="s">
        <v>254</v>
      </c>
      <c r="E27" s="14" t="s">
        <v>255</v>
      </c>
      <c r="F27" s="65">
        <v>5</v>
      </c>
      <c r="G27" s="65">
        <v>5</v>
      </c>
    </row>
    <row r="28" spans="1:7" ht="26.25">
      <c r="A28" s="99" t="s">
        <v>196</v>
      </c>
      <c r="B28" s="14" t="s">
        <v>72</v>
      </c>
      <c r="C28" s="14" t="s">
        <v>74</v>
      </c>
      <c r="D28" s="14" t="s">
        <v>254</v>
      </c>
      <c r="E28" s="14" t="s">
        <v>256</v>
      </c>
      <c r="F28" s="65">
        <v>9</v>
      </c>
      <c r="G28" s="65">
        <v>9.5</v>
      </c>
    </row>
    <row r="29" spans="1:7" ht="26.25" customHeight="1">
      <c r="A29" s="99" t="s">
        <v>197</v>
      </c>
      <c r="B29" s="14" t="s">
        <v>72</v>
      </c>
      <c r="C29" s="14" t="s">
        <v>74</v>
      </c>
      <c r="D29" s="14" t="s">
        <v>254</v>
      </c>
      <c r="E29" s="14" t="s">
        <v>257</v>
      </c>
      <c r="F29" s="65">
        <v>52.5</v>
      </c>
      <c r="G29" s="65">
        <v>53</v>
      </c>
    </row>
    <row r="30" spans="1:7" ht="12.75">
      <c r="A30" s="99" t="s">
        <v>198</v>
      </c>
      <c r="B30" s="14" t="s">
        <v>72</v>
      </c>
      <c r="C30" s="14" t="s">
        <v>74</v>
      </c>
      <c r="D30" s="14" t="s">
        <v>254</v>
      </c>
      <c r="E30" s="14" t="s">
        <v>258</v>
      </c>
      <c r="F30" s="65">
        <v>1</v>
      </c>
      <c r="G30" s="65">
        <v>1</v>
      </c>
    </row>
    <row r="31" spans="1:7" ht="12.75">
      <c r="A31" s="99" t="s">
        <v>199</v>
      </c>
      <c r="B31" s="14" t="s">
        <v>72</v>
      </c>
      <c r="C31" s="14" t="s">
        <v>74</v>
      </c>
      <c r="D31" s="14" t="s">
        <v>254</v>
      </c>
      <c r="E31" s="14" t="s">
        <v>259</v>
      </c>
      <c r="F31" s="65">
        <v>2</v>
      </c>
      <c r="G31" s="65">
        <v>2</v>
      </c>
    </row>
    <row r="32" spans="1:7" ht="52.5">
      <c r="A32" s="108" t="s">
        <v>200</v>
      </c>
      <c r="B32" s="85" t="s">
        <v>72</v>
      </c>
      <c r="C32" s="85" t="s">
        <v>76</v>
      </c>
      <c r="D32" s="85"/>
      <c r="E32" s="85"/>
      <c r="F32" s="97">
        <f>F33+F45</f>
        <v>11635.2</v>
      </c>
      <c r="G32" s="97">
        <f>G33+G45</f>
        <v>12089.2</v>
      </c>
    </row>
    <row r="33" spans="1:7" ht="52.5">
      <c r="A33" s="99" t="s">
        <v>188</v>
      </c>
      <c r="B33" s="14" t="s">
        <v>72</v>
      </c>
      <c r="C33" s="14" t="s">
        <v>76</v>
      </c>
      <c r="D33" s="14" t="s">
        <v>250</v>
      </c>
      <c r="E33" s="14"/>
      <c r="F33" s="65">
        <f>F34</f>
        <v>11635.2</v>
      </c>
      <c r="G33" s="65">
        <f>G34</f>
        <v>12089.2</v>
      </c>
    </row>
    <row r="34" spans="1:7" ht="12.75">
      <c r="A34" s="99" t="s">
        <v>201</v>
      </c>
      <c r="B34" s="14" t="s">
        <v>72</v>
      </c>
      <c r="C34" s="14" t="s">
        <v>76</v>
      </c>
      <c r="D34" s="14" t="s">
        <v>260</v>
      </c>
      <c r="E34" s="14"/>
      <c r="F34" s="65">
        <f>F35+F36+F37+F38+F39+F40+F41+F42+F43+F44</f>
        <v>11635.2</v>
      </c>
      <c r="G34" s="65">
        <f>G35+G36+G37+G38+G39+G40+G41+G42+G43+G44</f>
        <v>12089.2</v>
      </c>
    </row>
    <row r="35" spans="1:7" ht="26.25">
      <c r="A35" s="99" t="s">
        <v>191</v>
      </c>
      <c r="B35" s="14" t="s">
        <v>72</v>
      </c>
      <c r="C35" s="14" t="s">
        <v>76</v>
      </c>
      <c r="D35" s="14" t="s">
        <v>260</v>
      </c>
      <c r="E35" s="14" t="s">
        <v>252</v>
      </c>
      <c r="F35" s="65">
        <f>5979.8+706.7</f>
        <v>6686.5</v>
      </c>
      <c r="G35" s="65">
        <f>6380.4+827.5</f>
        <v>7207.9</v>
      </c>
    </row>
    <row r="36" spans="1:7" ht="39">
      <c r="A36" s="99" t="s">
        <v>192</v>
      </c>
      <c r="B36" s="14" t="s">
        <v>72</v>
      </c>
      <c r="C36" s="14" t="s">
        <v>76</v>
      </c>
      <c r="D36" s="14" t="s">
        <v>260</v>
      </c>
      <c r="E36" s="14" t="s">
        <v>253</v>
      </c>
      <c r="F36" s="65">
        <f>1991.2+272.5</f>
        <v>2263.7</v>
      </c>
      <c r="G36" s="65">
        <v>2263.8</v>
      </c>
    </row>
    <row r="37" spans="1:7" ht="39">
      <c r="A37" s="99" t="s">
        <v>195</v>
      </c>
      <c r="B37" s="14" t="s">
        <v>72</v>
      </c>
      <c r="C37" s="14" t="s">
        <v>76</v>
      </c>
      <c r="D37" s="14" t="s">
        <v>260</v>
      </c>
      <c r="E37" s="14" t="s">
        <v>255</v>
      </c>
      <c r="F37" s="65">
        <v>20</v>
      </c>
      <c r="G37" s="65">
        <v>20</v>
      </c>
    </row>
    <row r="38" spans="1:7" ht="26.25">
      <c r="A38" s="99" t="s">
        <v>202</v>
      </c>
      <c r="B38" s="14" t="s">
        <v>72</v>
      </c>
      <c r="C38" s="14" t="s">
        <v>76</v>
      </c>
      <c r="D38" s="14" t="s">
        <v>260</v>
      </c>
      <c r="E38" s="14" t="s">
        <v>256</v>
      </c>
      <c r="F38" s="65">
        <v>249</v>
      </c>
      <c r="G38" s="65">
        <v>249</v>
      </c>
    </row>
    <row r="39" spans="1:7" ht="26.25">
      <c r="A39" s="99" t="s">
        <v>203</v>
      </c>
      <c r="B39" s="14" t="s">
        <v>72</v>
      </c>
      <c r="C39" s="14" t="s">
        <v>76</v>
      </c>
      <c r="D39" s="14" t="s">
        <v>260</v>
      </c>
      <c r="E39" s="14" t="s">
        <v>257</v>
      </c>
      <c r="F39" s="65">
        <v>1266</v>
      </c>
      <c r="G39" s="65">
        <v>1198.5</v>
      </c>
    </row>
    <row r="40" spans="1:7" ht="12.75">
      <c r="A40" s="99" t="s">
        <v>204</v>
      </c>
      <c r="B40" s="14" t="s">
        <v>72</v>
      </c>
      <c r="C40" s="14" t="s">
        <v>76</v>
      </c>
      <c r="D40" s="14" t="s">
        <v>260</v>
      </c>
      <c r="E40" s="14" t="s">
        <v>261</v>
      </c>
      <c r="F40" s="65">
        <v>1100</v>
      </c>
      <c r="G40" s="65">
        <v>1100</v>
      </c>
    </row>
    <row r="41" spans="1:7" ht="26.25">
      <c r="A41" s="99" t="s">
        <v>205</v>
      </c>
      <c r="B41" s="14" t="s">
        <v>72</v>
      </c>
      <c r="C41" s="14" t="s">
        <v>76</v>
      </c>
      <c r="D41" s="14" t="s">
        <v>260</v>
      </c>
      <c r="E41" s="14" t="s">
        <v>262</v>
      </c>
      <c r="F41" s="65">
        <v>0</v>
      </c>
      <c r="G41" s="65">
        <v>0</v>
      </c>
    </row>
    <row r="42" spans="1:7" ht="26.25">
      <c r="A42" s="99" t="s">
        <v>206</v>
      </c>
      <c r="B42" s="14" t="s">
        <v>72</v>
      </c>
      <c r="C42" s="14" t="s">
        <v>76</v>
      </c>
      <c r="D42" s="14" t="s">
        <v>260</v>
      </c>
      <c r="E42" s="14" t="s">
        <v>263</v>
      </c>
      <c r="F42" s="65">
        <v>10</v>
      </c>
      <c r="G42" s="65">
        <v>10</v>
      </c>
    </row>
    <row r="43" spans="1:7" ht="12.75">
      <c r="A43" s="99" t="s">
        <v>198</v>
      </c>
      <c r="B43" s="14" t="s">
        <v>72</v>
      </c>
      <c r="C43" s="14" t="s">
        <v>76</v>
      </c>
      <c r="D43" s="14" t="s">
        <v>260</v>
      </c>
      <c r="E43" s="14" t="s">
        <v>258</v>
      </c>
      <c r="F43" s="65">
        <v>16</v>
      </c>
      <c r="G43" s="65">
        <v>16</v>
      </c>
    </row>
    <row r="44" spans="1:7" ht="12.75">
      <c r="A44" s="99" t="s">
        <v>199</v>
      </c>
      <c r="B44" s="14" t="s">
        <v>72</v>
      </c>
      <c r="C44" s="14" t="s">
        <v>76</v>
      </c>
      <c r="D44" s="14" t="s">
        <v>260</v>
      </c>
      <c r="E44" s="14" t="s">
        <v>259</v>
      </c>
      <c r="F44" s="65">
        <v>24</v>
      </c>
      <c r="G44" s="65">
        <v>24</v>
      </c>
    </row>
    <row r="45" spans="1:7" ht="21.75" customHeight="1">
      <c r="A45" s="99" t="s">
        <v>207</v>
      </c>
      <c r="B45" s="14" t="s">
        <v>72</v>
      </c>
      <c r="C45" s="14" t="s">
        <v>76</v>
      </c>
      <c r="D45" s="14" t="s">
        <v>264</v>
      </c>
      <c r="E45" s="14"/>
      <c r="F45" s="65">
        <f>F46</f>
        <v>0</v>
      </c>
      <c r="G45" s="65">
        <f>G46</f>
        <v>0</v>
      </c>
    </row>
    <row r="46" spans="1:7" ht="26.25">
      <c r="A46" s="99" t="s">
        <v>207</v>
      </c>
      <c r="B46" s="14" t="s">
        <v>72</v>
      </c>
      <c r="C46" s="14" t="s">
        <v>76</v>
      </c>
      <c r="D46" s="14" t="s">
        <v>264</v>
      </c>
      <c r="E46" s="14" t="s">
        <v>257</v>
      </c>
      <c r="F46" s="65">
        <v>0</v>
      </c>
      <c r="G46" s="65">
        <v>0</v>
      </c>
    </row>
    <row r="47" spans="1:7" ht="12.75">
      <c r="A47" s="108" t="s">
        <v>32</v>
      </c>
      <c r="B47" s="85" t="s">
        <v>72</v>
      </c>
      <c r="C47" s="85" t="s">
        <v>77</v>
      </c>
      <c r="D47" s="85"/>
      <c r="E47" s="85"/>
      <c r="F47" s="97">
        <f>F48</f>
        <v>0</v>
      </c>
      <c r="G47" s="97">
        <f>G48</f>
        <v>0</v>
      </c>
    </row>
    <row r="48" spans="1:7" ht="26.25">
      <c r="A48" s="99" t="s">
        <v>208</v>
      </c>
      <c r="B48" s="14" t="s">
        <v>72</v>
      </c>
      <c r="C48" s="14" t="s">
        <v>77</v>
      </c>
      <c r="D48" s="14" t="s">
        <v>265</v>
      </c>
      <c r="E48" s="14"/>
      <c r="F48" s="65">
        <f>F49</f>
        <v>0</v>
      </c>
      <c r="G48" s="65">
        <f>G49</f>
        <v>0</v>
      </c>
    </row>
    <row r="49" spans="1:7" ht="12.75">
      <c r="A49" s="99" t="s">
        <v>209</v>
      </c>
      <c r="B49" s="14" t="s">
        <v>72</v>
      </c>
      <c r="C49" s="14" t="s">
        <v>77</v>
      </c>
      <c r="D49" s="14" t="s">
        <v>265</v>
      </c>
      <c r="E49" s="14" t="s">
        <v>266</v>
      </c>
      <c r="F49" s="65">
        <v>0</v>
      </c>
      <c r="G49" s="65">
        <v>0</v>
      </c>
    </row>
    <row r="50" spans="1:7" ht="12.75">
      <c r="A50" s="108" t="s">
        <v>210</v>
      </c>
      <c r="B50" s="85" t="s">
        <v>72</v>
      </c>
      <c r="C50" s="85" t="s">
        <v>78</v>
      </c>
      <c r="D50" s="85"/>
      <c r="E50" s="85"/>
      <c r="F50" s="97">
        <f aca="true" t="shared" si="0" ref="F50:G52">F51</f>
        <v>40</v>
      </c>
      <c r="G50" s="97">
        <f t="shared" si="0"/>
        <v>40</v>
      </c>
    </row>
    <row r="51" spans="1:7" ht="12.75">
      <c r="A51" s="99" t="s">
        <v>210</v>
      </c>
      <c r="B51" s="14" t="s">
        <v>72</v>
      </c>
      <c r="C51" s="14" t="s">
        <v>78</v>
      </c>
      <c r="D51" s="14" t="s">
        <v>267</v>
      </c>
      <c r="E51" s="14"/>
      <c r="F51" s="65">
        <f t="shared" si="0"/>
        <v>40</v>
      </c>
      <c r="G51" s="65">
        <f t="shared" si="0"/>
        <v>40</v>
      </c>
    </row>
    <row r="52" spans="1:7" ht="12.75">
      <c r="A52" s="99" t="s">
        <v>211</v>
      </c>
      <c r="B52" s="14" t="s">
        <v>72</v>
      </c>
      <c r="C52" s="14" t="s">
        <v>78</v>
      </c>
      <c r="D52" s="14" t="s">
        <v>268</v>
      </c>
      <c r="E52" s="14"/>
      <c r="F52" s="65">
        <f t="shared" si="0"/>
        <v>40</v>
      </c>
      <c r="G52" s="65">
        <f t="shared" si="0"/>
        <v>40</v>
      </c>
    </row>
    <row r="53" spans="1:7" ht="12.75">
      <c r="A53" s="99" t="s">
        <v>212</v>
      </c>
      <c r="B53" s="14" t="s">
        <v>72</v>
      </c>
      <c r="C53" s="14" t="s">
        <v>78</v>
      </c>
      <c r="D53" s="14" t="s">
        <v>268</v>
      </c>
      <c r="E53" s="14" t="s">
        <v>269</v>
      </c>
      <c r="F53" s="65">
        <v>40</v>
      </c>
      <c r="G53" s="65">
        <v>40</v>
      </c>
    </row>
    <row r="54" spans="1:7" ht="12.75">
      <c r="A54" s="108" t="s">
        <v>93</v>
      </c>
      <c r="B54" s="85" t="s">
        <v>72</v>
      </c>
      <c r="C54" s="85" t="s">
        <v>94</v>
      </c>
      <c r="D54" s="85"/>
      <c r="E54" s="85"/>
      <c r="F54" s="97">
        <f>F55+F56</f>
        <v>25.7</v>
      </c>
      <c r="G54" s="97">
        <f>G55+G56</f>
        <v>25.7</v>
      </c>
    </row>
    <row r="55" spans="1:9" ht="26.25">
      <c r="A55" s="99" t="s">
        <v>203</v>
      </c>
      <c r="B55" s="14" t="s">
        <v>72</v>
      </c>
      <c r="C55" s="14" t="s">
        <v>94</v>
      </c>
      <c r="D55" s="14" t="s">
        <v>270</v>
      </c>
      <c r="E55" s="14" t="s">
        <v>257</v>
      </c>
      <c r="F55" s="65">
        <v>0.7</v>
      </c>
      <c r="G55" s="65">
        <v>0.7</v>
      </c>
      <c r="I55" s="98"/>
    </row>
    <row r="56" spans="1:7" ht="26.25">
      <c r="A56" s="99" t="s">
        <v>203</v>
      </c>
      <c r="B56" s="14" t="s">
        <v>72</v>
      </c>
      <c r="C56" s="14" t="s">
        <v>94</v>
      </c>
      <c r="D56" s="14" t="s">
        <v>271</v>
      </c>
      <c r="E56" s="14" t="s">
        <v>257</v>
      </c>
      <c r="F56" s="65">
        <v>25</v>
      </c>
      <c r="G56" s="65">
        <v>25</v>
      </c>
    </row>
    <row r="57" spans="1:7" ht="13.5">
      <c r="A57" s="113" t="s">
        <v>213</v>
      </c>
      <c r="B57" s="85" t="s">
        <v>73</v>
      </c>
      <c r="C57" s="85"/>
      <c r="D57" s="85"/>
      <c r="E57" s="85"/>
      <c r="F57" s="97">
        <f>F58</f>
        <v>454.9</v>
      </c>
      <c r="G57" s="97">
        <f>G58</f>
        <v>471.79999999999995</v>
      </c>
    </row>
    <row r="58" spans="1:7" ht="12.75">
      <c r="A58" s="108" t="s">
        <v>214</v>
      </c>
      <c r="B58" s="85" t="s">
        <v>73</v>
      </c>
      <c r="C58" s="85" t="s">
        <v>74</v>
      </c>
      <c r="D58" s="85"/>
      <c r="E58" s="85"/>
      <c r="F58" s="97">
        <f>F59</f>
        <v>454.9</v>
      </c>
      <c r="G58" s="97">
        <f>G59</f>
        <v>471.79999999999995</v>
      </c>
    </row>
    <row r="59" spans="1:7" ht="26.25">
      <c r="A59" s="99" t="s">
        <v>215</v>
      </c>
      <c r="B59" s="14" t="s">
        <v>73</v>
      </c>
      <c r="C59" s="14" t="s">
        <v>74</v>
      </c>
      <c r="D59" s="14" t="s">
        <v>272</v>
      </c>
      <c r="E59" s="14"/>
      <c r="F59" s="65">
        <f>F60+F62+F61+F63+F64+F65</f>
        <v>454.9</v>
      </c>
      <c r="G59" s="65">
        <f>G60+G62+G61+G63+G64+G65</f>
        <v>471.79999999999995</v>
      </c>
    </row>
    <row r="60" spans="1:7" ht="26.25">
      <c r="A60" s="99" t="s">
        <v>191</v>
      </c>
      <c r="B60" s="14" t="s">
        <v>73</v>
      </c>
      <c r="C60" s="14" t="s">
        <v>74</v>
      </c>
      <c r="D60" s="14" t="s">
        <v>272</v>
      </c>
      <c r="E60" s="14" t="s">
        <v>252</v>
      </c>
      <c r="F60" s="65">
        <v>340.9</v>
      </c>
      <c r="G60" s="65">
        <v>353.9</v>
      </c>
    </row>
    <row r="61" spans="1:7" ht="39">
      <c r="A61" s="99" t="s">
        <v>216</v>
      </c>
      <c r="B61" s="14" t="s">
        <v>73</v>
      </c>
      <c r="C61" s="14" t="s">
        <v>74</v>
      </c>
      <c r="D61" s="14" t="s">
        <v>272</v>
      </c>
      <c r="E61" s="14" t="s">
        <v>255</v>
      </c>
      <c r="F61" s="65">
        <v>2</v>
      </c>
      <c r="G61" s="65">
        <v>2</v>
      </c>
    </row>
    <row r="62" spans="1:7" ht="39">
      <c r="A62" s="99" t="s">
        <v>192</v>
      </c>
      <c r="B62" s="14" t="s">
        <v>73</v>
      </c>
      <c r="C62" s="14" t="s">
        <v>74</v>
      </c>
      <c r="D62" s="14" t="s">
        <v>272</v>
      </c>
      <c r="E62" s="14" t="s">
        <v>253</v>
      </c>
      <c r="F62" s="65">
        <v>103</v>
      </c>
      <c r="G62" s="65">
        <v>106.9</v>
      </c>
    </row>
    <row r="63" spans="1:7" ht="26.25">
      <c r="A63" s="99" t="s">
        <v>196</v>
      </c>
      <c r="B63" s="14" t="s">
        <v>73</v>
      </c>
      <c r="C63" s="14" t="s">
        <v>74</v>
      </c>
      <c r="D63" s="14" t="s">
        <v>272</v>
      </c>
      <c r="E63" s="14" t="s">
        <v>256</v>
      </c>
      <c r="F63" s="65">
        <v>3</v>
      </c>
      <c r="G63" s="65">
        <v>3</v>
      </c>
    </row>
    <row r="64" spans="1:7" ht="26.25">
      <c r="A64" s="99" t="s">
        <v>203</v>
      </c>
      <c r="B64" s="14" t="s">
        <v>73</v>
      </c>
      <c r="C64" s="14" t="s">
        <v>74</v>
      </c>
      <c r="D64" s="14" t="s">
        <v>272</v>
      </c>
      <c r="E64" s="14" t="s">
        <v>257</v>
      </c>
      <c r="F64" s="65">
        <v>4</v>
      </c>
      <c r="G64" s="65">
        <v>4</v>
      </c>
    </row>
    <row r="65" spans="1:7" ht="12.75">
      <c r="A65" s="99" t="s">
        <v>204</v>
      </c>
      <c r="B65" s="14" t="s">
        <v>73</v>
      </c>
      <c r="C65" s="14" t="s">
        <v>74</v>
      </c>
      <c r="D65" s="14" t="s">
        <v>272</v>
      </c>
      <c r="E65" s="14" t="s">
        <v>261</v>
      </c>
      <c r="F65" s="65">
        <v>2</v>
      </c>
      <c r="G65" s="65">
        <v>2</v>
      </c>
    </row>
    <row r="66" spans="1:7" ht="27">
      <c r="A66" s="113" t="s">
        <v>1</v>
      </c>
      <c r="B66" s="85" t="s">
        <v>273</v>
      </c>
      <c r="C66" s="85"/>
      <c r="D66" s="85"/>
      <c r="E66" s="85"/>
      <c r="F66" s="97">
        <f>F67+F70+F74</f>
        <v>170</v>
      </c>
      <c r="G66" s="97">
        <f>G67+G70+G74</f>
        <v>200</v>
      </c>
    </row>
    <row r="67" spans="1:7" ht="12.75">
      <c r="A67" s="108" t="s">
        <v>217</v>
      </c>
      <c r="B67" s="85" t="s">
        <v>74</v>
      </c>
      <c r="C67" s="85" t="s">
        <v>79</v>
      </c>
      <c r="D67" s="14"/>
      <c r="E67" s="14"/>
      <c r="F67" s="97">
        <f>F68</f>
        <v>170</v>
      </c>
      <c r="G67" s="97">
        <f>G68</f>
        <v>200</v>
      </c>
    </row>
    <row r="68" spans="1:7" ht="26.25">
      <c r="A68" s="99" t="s">
        <v>218</v>
      </c>
      <c r="B68" s="14" t="s">
        <v>74</v>
      </c>
      <c r="C68" s="14" t="s">
        <v>79</v>
      </c>
      <c r="D68" s="14" t="s">
        <v>274</v>
      </c>
      <c r="E68" s="14" t="s">
        <v>113</v>
      </c>
      <c r="F68" s="65">
        <f>F69</f>
        <v>170</v>
      </c>
      <c r="G68" s="65">
        <f>G69</f>
        <v>200</v>
      </c>
    </row>
    <row r="69" spans="1:7" ht="26.25">
      <c r="A69" s="99" t="s">
        <v>203</v>
      </c>
      <c r="B69" s="14" t="s">
        <v>74</v>
      </c>
      <c r="C69" s="14" t="s">
        <v>79</v>
      </c>
      <c r="D69" s="14" t="s">
        <v>274</v>
      </c>
      <c r="E69" s="14" t="s">
        <v>257</v>
      </c>
      <c r="F69" s="65">
        <v>170</v>
      </c>
      <c r="G69" s="65">
        <v>200</v>
      </c>
    </row>
    <row r="70" spans="1:7" ht="39">
      <c r="A70" s="108" t="s">
        <v>131</v>
      </c>
      <c r="B70" s="85" t="s">
        <v>74</v>
      </c>
      <c r="C70" s="85" t="s">
        <v>83</v>
      </c>
      <c r="D70" s="85"/>
      <c r="E70" s="85"/>
      <c r="F70" s="97">
        <f aca="true" t="shared" si="1" ref="F70:G72">F71</f>
        <v>0</v>
      </c>
      <c r="G70" s="97">
        <f t="shared" si="1"/>
        <v>0</v>
      </c>
    </row>
    <row r="71" spans="1:7" ht="52.5">
      <c r="A71" s="99" t="s">
        <v>219</v>
      </c>
      <c r="B71" s="14" t="s">
        <v>74</v>
      </c>
      <c r="C71" s="14" t="s">
        <v>83</v>
      </c>
      <c r="D71" s="14" t="s">
        <v>275</v>
      </c>
      <c r="E71" s="14"/>
      <c r="F71" s="65">
        <f t="shared" si="1"/>
        <v>0</v>
      </c>
      <c r="G71" s="65">
        <f t="shared" si="1"/>
        <v>0</v>
      </c>
    </row>
    <row r="72" spans="1:7" ht="39">
      <c r="A72" s="99" t="s">
        <v>220</v>
      </c>
      <c r="B72" s="14" t="s">
        <v>74</v>
      </c>
      <c r="C72" s="14" t="s">
        <v>83</v>
      </c>
      <c r="D72" s="14" t="s">
        <v>275</v>
      </c>
      <c r="E72" s="14"/>
      <c r="F72" s="65">
        <f t="shared" si="1"/>
        <v>0</v>
      </c>
      <c r="G72" s="65">
        <f t="shared" si="1"/>
        <v>0</v>
      </c>
    </row>
    <row r="73" spans="1:7" ht="26.25">
      <c r="A73" s="99" t="s">
        <v>203</v>
      </c>
      <c r="B73" s="14" t="s">
        <v>74</v>
      </c>
      <c r="C73" s="14" t="s">
        <v>83</v>
      </c>
      <c r="D73" s="14" t="s">
        <v>276</v>
      </c>
      <c r="E73" s="14" t="s">
        <v>257</v>
      </c>
      <c r="F73" s="65">
        <v>0</v>
      </c>
      <c r="G73" s="65">
        <v>0</v>
      </c>
    </row>
    <row r="74" spans="1:7" ht="26.25">
      <c r="A74" s="99" t="s">
        <v>35</v>
      </c>
      <c r="B74" s="14" t="s">
        <v>74</v>
      </c>
      <c r="C74" s="14" t="s">
        <v>80</v>
      </c>
      <c r="D74" s="14"/>
      <c r="E74" s="14"/>
      <c r="F74" s="65">
        <f>F75</f>
        <v>0</v>
      </c>
      <c r="G74" s="65">
        <f>G75</f>
        <v>0</v>
      </c>
    </row>
    <row r="75" spans="1:7" ht="39">
      <c r="A75" s="99" t="s">
        <v>305</v>
      </c>
      <c r="B75" s="14" t="s">
        <v>74</v>
      </c>
      <c r="C75" s="14" t="s">
        <v>80</v>
      </c>
      <c r="D75" s="14" t="s">
        <v>275</v>
      </c>
      <c r="E75" s="14"/>
      <c r="F75" s="65">
        <f>F76</f>
        <v>0</v>
      </c>
      <c r="G75" s="65">
        <f>G76</f>
        <v>0</v>
      </c>
    </row>
    <row r="76" spans="1:7" ht="26.25">
      <c r="A76" s="99" t="s">
        <v>203</v>
      </c>
      <c r="B76" s="14" t="s">
        <v>74</v>
      </c>
      <c r="C76" s="14" t="s">
        <v>80</v>
      </c>
      <c r="D76" s="14" t="s">
        <v>275</v>
      </c>
      <c r="E76" s="14" t="s">
        <v>257</v>
      </c>
      <c r="F76" s="65">
        <v>0</v>
      </c>
      <c r="G76" s="65">
        <v>0</v>
      </c>
    </row>
    <row r="77" spans="1:7" ht="13.5">
      <c r="A77" s="113" t="s">
        <v>16</v>
      </c>
      <c r="B77" s="85" t="s">
        <v>76</v>
      </c>
      <c r="C77" s="85"/>
      <c r="D77" s="85"/>
      <c r="E77" s="85"/>
      <c r="F77" s="100">
        <f>F78+F83+F87</f>
        <v>13951.9</v>
      </c>
      <c r="G77" s="100">
        <f>G78+G83+G87</f>
        <v>14251.3</v>
      </c>
    </row>
    <row r="78" spans="1:7" ht="12.75">
      <c r="A78" s="108" t="s">
        <v>31</v>
      </c>
      <c r="B78" s="85" t="s">
        <v>76</v>
      </c>
      <c r="C78" s="85" t="s">
        <v>72</v>
      </c>
      <c r="D78" s="85"/>
      <c r="E78" s="85"/>
      <c r="F78" s="97">
        <f>F79</f>
        <v>55.2</v>
      </c>
      <c r="G78" s="97">
        <f>G79</f>
        <v>55.2</v>
      </c>
    </row>
    <row r="79" spans="1:7" ht="26.25">
      <c r="A79" s="99" t="s">
        <v>222</v>
      </c>
      <c r="B79" s="14" t="s">
        <v>76</v>
      </c>
      <c r="C79" s="14" t="s">
        <v>72</v>
      </c>
      <c r="D79" s="14" t="s">
        <v>277</v>
      </c>
      <c r="E79" s="14"/>
      <c r="F79" s="65">
        <f>F80+F81+F82</f>
        <v>55.2</v>
      </c>
      <c r="G79" s="65">
        <f>G80+G81+G82</f>
        <v>55.2</v>
      </c>
    </row>
    <row r="80" spans="1:7" ht="26.25">
      <c r="A80" s="99" t="s">
        <v>191</v>
      </c>
      <c r="B80" s="14" t="s">
        <v>76</v>
      </c>
      <c r="C80" s="14" t="s">
        <v>72</v>
      </c>
      <c r="D80" s="14" t="s">
        <v>277</v>
      </c>
      <c r="E80" s="14" t="s">
        <v>252</v>
      </c>
      <c r="F80" s="65">
        <v>40.9</v>
      </c>
      <c r="G80" s="65">
        <v>40.9</v>
      </c>
    </row>
    <row r="81" spans="1:7" ht="39">
      <c r="A81" s="99" t="s">
        <v>192</v>
      </c>
      <c r="B81" s="14" t="s">
        <v>76</v>
      </c>
      <c r="C81" s="14" t="s">
        <v>72</v>
      </c>
      <c r="D81" s="14" t="s">
        <v>277</v>
      </c>
      <c r="E81" s="14" t="s">
        <v>253</v>
      </c>
      <c r="F81" s="65">
        <v>12.3</v>
      </c>
      <c r="G81" s="65">
        <v>12.3</v>
      </c>
    </row>
    <row r="82" spans="1:7" ht="26.25">
      <c r="A82" s="99" t="s">
        <v>203</v>
      </c>
      <c r="B82" s="14" t="s">
        <v>76</v>
      </c>
      <c r="C82" s="14" t="s">
        <v>72</v>
      </c>
      <c r="D82" s="14" t="s">
        <v>277</v>
      </c>
      <c r="E82" s="14" t="s">
        <v>257</v>
      </c>
      <c r="F82" s="65">
        <v>2</v>
      </c>
      <c r="G82" s="65">
        <v>2</v>
      </c>
    </row>
    <row r="83" spans="1:7" ht="12.75">
      <c r="A83" s="108" t="s">
        <v>17</v>
      </c>
      <c r="B83" s="85" t="s">
        <v>76</v>
      </c>
      <c r="C83" s="85" t="s">
        <v>82</v>
      </c>
      <c r="D83" s="85"/>
      <c r="E83" s="85"/>
      <c r="F83" s="97">
        <f aca="true" t="shared" si="2" ref="F83:G85">F84</f>
        <v>7008.2</v>
      </c>
      <c r="G83" s="97">
        <f t="shared" si="2"/>
        <v>7008.2</v>
      </c>
    </row>
    <row r="84" spans="1:7" ht="12.75">
      <c r="A84" s="99" t="s">
        <v>21</v>
      </c>
      <c r="B84" s="14" t="s">
        <v>76</v>
      </c>
      <c r="C84" s="14" t="s">
        <v>82</v>
      </c>
      <c r="D84" s="14" t="s">
        <v>278</v>
      </c>
      <c r="E84" s="14"/>
      <c r="F84" s="65">
        <f t="shared" si="2"/>
        <v>7008.2</v>
      </c>
      <c r="G84" s="65">
        <f t="shared" si="2"/>
        <v>7008.2</v>
      </c>
    </row>
    <row r="85" spans="1:7" ht="26.25">
      <c r="A85" s="99" t="s">
        <v>223</v>
      </c>
      <c r="B85" s="14" t="s">
        <v>76</v>
      </c>
      <c r="C85" s="14" t="s">
        <v>82</v>
      </c>
      <c r="D85" s="14" t="s">
        <v>279</v>
      </c>
      <c r="E85" s="14"/>
      <c r="F85" s="65">
        <f t="shared" si="2"/>
        <v>7008.2</v>
      </c>
      <c r="G85" s="65">
        <f t="shared" si="2"/>
        <v>7008.2</v>
      </c>
    </row>
    <row r="86" spans="1:7" ht="26.25">
      <c r="A86" s="99" t="s">
        <v>203</v>
      </c>
      <c r="B86" s="14" t="s">
        <v>76</v>
      </c>
      <c r="C86" s="14" t="s">
        <v>82</v>
      </c>
      <c r="D86" s="14" t="s">
        <v>279</v>
      </c>
      <c r="E86" s="14" t="s">
        <v>257</v>
      </c>
      <c r="F86" s="65">
        <v>7008.2</v>
      </c>
      <c r="G86" s="65">
        <v>7008.2</v>
      </c>
    </row>
    <row r="87" spans="1:7" ht="12.75">
      <c r="A87" s="108" t="s">
        <v>36</v>
      </c>
      <c r="B87" s="85" t="s">
        <v>76</v>
      </c>
      <c r="C87" s="85" t="s">
        <v>79</v>
      </c>
      <c r="D87" s="85"/>
      <c r="E87" s="85"/>
      <c r="F87" s="97">
        <f>F88+F90+F92</f>
        <v>6888.5</v>
      </c>
      <c r="G87" s="97">
        <f>G88+G90+G92</f>
        <v>7187.9</v>
      </c>
    </row>
    <row r="88" spans="1:7" ht="26.25">
      <c r="A88" s="99" t="s">
        <v>224</v>
      </c>
      <c r="B88" s="85" t="s">
        <v>76</v>
      </c>
      <c r="C88" s="85" t="s">
        <v>79</v>
      </c>
      <c r="D88" s="85" t="s">
        <v>280</v>
      </c>
      <c r="E88" s="85"/>
      <c r="F88" s="97">
        <f>F89</f>
        <v>5352.1</v>
      </c>
      <c r="G88" s="97">
        <f>G89</f>
        <v>5651.5</v>
      </c>
    </row>
    <row r="89" spans="1:7" ht="12.75">
      <c r="A89" s="99" t="s">
        <v>303</v>
      </c>
      <c r="B89" s="14" t="s">
        <v>76</v>
      </c>
      <c r="C89" s="14" t="s">
        <v>79</v>
      </c>
      <c r="D89" s="14" t="s">
        <v>280</v>
      </c>
      <c r="E89" s="14" t="s">
        <v>257</v>
      </c>
      <c r="F89" s="65">
        <v>5352.1</v>
      </c>
      <c r="G89" s="65">
        <v>5651.5</v>
      </c>
    </row>
    <row r="90" spans="1:7" ht="12.75">
      <c r="A90" s="99" t="s">
        <v>303</v>
      </c>
      <c r="B90" s="85" t="s">
        <v>76</v>
      </c>
      <c r="C90" s="85" t="s">
        <v>79</v>
      </c>
      <c r="D90" s="85" t="s">
        <v>304</v>
      </c>
      <c r="E90" s="85"/>
      <c r="F90" s="97">
        <f>F91</f>
        <v>0</v>
      </c>
      <c r="G90" s="97">
        <f>G91</f>
        <v>0</v>
      </c>
    </row>
    <row r="91" spans="1:7" ht="26.25">
      <c r="A91" s="99" t="s">
        <v>203</v>
      </c>
      <c r="B91" s="14" t="s">
        <v>76</v>
      </c>
      <c r="C91" s="14" t="s">
        <v>79</v>
      </c>
      <c r="D91" s="14" t="s">
        <v>304</v>
      </c>
      <c r="E91" s="14" t="s">
        <v>257</v>
      </c>
      <c r="F91" s="65">
        <v>0</v>
      </c>
      <c r="G91" s="65">
        <v>0</v>
      </c>
    </row>
    <row r="92" spans="1:7" ht="26.25">
      <c r="A92" s="99" t="s">
        <v>225</v>
      </c>
      <c r="B92" s="85" t="s">
        <v>76</v>
      </c>
      <c r="C92" s="85" t="s">
        <v>79</v>
      </c>
      <c r="D92" s="85" t="s">
        <v>281</v>
      </c>
      <c r="E92" s="85"/>
      <c r="F92" s="97">
        <f>F93</f>
        <v>1536.4</v>
      </c>
      <c r="G92" s="97">
        <f>G93</f>
        <v>1536.4</v>
      </c>
    </row>
    <row r="93" spans="1:7" ht="26.25">
      <c r="A93" s="99" t="s">
        <v>203</v>
      </c>
      <c r="B93" s="14" t="s">
        <v>76</v>
      </c>
      <c r="C93" s="14" t="s">
        <v>79</v>
      </c>
      <c r="D93" s="14" t="s">
        <v>281</v>
      </c>
      <c r="E93" s="14" t="s">
        <v>257</v>
      </c>
      <c r="F93" s="65">
        <v>1536.4</v>
      </c>
      <c r="G93" s="65">
        <v>1536.4</v>
      </c>
    </row>
    <row r="94" spans="1:7" ht="13.5">
      <c r="A94" s="113" t="s">
        <v>2</v>
      </c>
      <c r="B94" s="85" t="s">
        <v>81</v>
      </c>
      <c r="C94" s="14"/>
      <c r="D94" s="14"/>
      <c r="E94" s="14"/>
      <c r="F94" s="100">
        <f>F95+F98+F102+F114</f>
        <v>2494.8</v>
      </c>
      <c r="G94" s="100">
        <f>G95+G98+G102+G114</f>
        <v>2683.5</v>
      </c>
    </row>
    <row r="95" spans="1:7" ht="12.75">
      <c r="A95" s="108" t="s">
        <v>19</v>
      </c>
      <c r="B95" s="85" t="s">
        <v>81</v>
      </c>
      <c r="C95" s="85" t="s">
        <v>72</v>
      </c>
      <c r="D95" s="85"/>
      <c r="E95" s="85"/>
      <c r="F95" s="97">
        <f>F96</f>
        <v>0</v>
      </c>
      <c r="G95" s="97">
        <f>G96</f>
        <v>726</v>
      </c>
    </row>
    <row r="96" spans="1:7" ht="26.25">
      <c r="A96" s="99" t="s">
        <v>218</v>
      </c>
      <c r="B96" s="14" t="s">
        <v>81</v>
      </c>
      <c r="C96" s="14" t="s">
        <v>72</v>
      </c>
      <c r="D96" s="14" t="s">
        <v>282</v>
      </c>
      <c r="E96" s="14"/>
      <c r="F96" s="65">
        <f>F97</f>
        <v>0</v>
      </c>
      <c r="G96" s="65">
        <f>G97</f>
        <v>726</v>
      </c>
    </row>
    <row r="97" spans="1:7" ht="12.75">
      <c r="A97" s="99" t="s">
        <v>226</v>
      </c>
      <c r="B97" s="14" t="s">
        <v>81</v>
      </c>
      <c r="C97" s="14" t="s">
        <v>72</v>
      </c>
      <c r="D97" s="14" t="s">
        <v>282</v>
      </c>
      <c r="E97" s="14" t="s">
        <v>257</v>
      </c>
      <c r="F97" s="65">
        <v>0</v>
      </c>
      <c r="G97" s="65">
        <v>726</v>
      </c>
    </row>
    <row r="98" spans="1:7" ht="12.75">
      <c r="A98" s="108" t="s">
        <v>3</v>
      </c>
      <c r="B98" s="85" t="s">
        <v>81</v>
      </c>
      <c r="C98" s="85" t="s">
        <v>73</v>
      </c>
      <c r="D98" s="85"/>
      <c r="E98" s="85"/>
      <c r="F98" s="97">
        <f>F99+F100+F101</f>
        <v>700</v>
      </c>
      <c r="G98" s="97">
        <f>G99+G100+G101</f>
        <v>200</v>
      </c>
    </row>
    <row r="99" spans="1:7" ht="105">
      <c r="A99" s="99" t="s">
        <v>227</v>
      </c>
      <c r="B99" s="14" t="s">
        <v>81</v>
      </c>
      <c r="C99" s="14" t="s">
        <v>73</v>
      </c>
      <c r="D99" s="14" t="s">
        <v>283</v>
      </c>
      <c r="E99" s="14" t="s">
        <v>257</v>
      </c>
      <c r="F99" s="65">
        <v>0</v>
      </c>
      <c r="G99" s="65">
        <v>0</v>
      </c>
    </row>
    <row r="100" spans="1:7" ht="26.25">
      <c r="A100" s="99" t="s">
        <v>228</v>
      </c>
      <c r="B100" s="14" t="s">
        <v>81</v>
      </c>
      <c r="C100" s="14" t="s">
        <v>73</v>
      </c>
      <c r="D100" s="14" t="s">
        <v>284</v>
      </c>
      <c r="E100" s="14" t="s">
        <v>257</v>
      </c>
      <c r="F100" s="65">
        <v>100</v>
      </c>
      <c r="G100" s="65">
        <v>100</v>
      </c>
    </row>
    <row r="101" spans="1:7" ht="26.25">
      <c r="A101" s="99" t="s">
        <v>229</v>
      </c>
      <c r="B101" s="14" t="s">
        <v>81</v>
      </c>
      <c r="C101" s="14" t="s">
        <v>73</v>
      </c>
      <c r="D101" s="14" t="s">
        <v>285</v>
      </c>
      <c r="E101" s="14" t="s">
        <v>257</v>
      </c>
      <c r="F101" s="65">
        <v>600</v>
      </c>
      <c r="G101" s="65">
        <v>100</v>
      </c>
    </row>
    <row r="102" spans="1:7" ht="12.75">
      <c r="A102" s="108" t="s">
        <v>18</v>
      </c>
      <c r="B102" s="85" t="s">
        <v>81</v>
      </c>
      <c r="C102" s="85" t="s">
        <v>74</v>
      </c>
      <c r="D102" s="85"/>
      <c r="E102" s="85"/>
      <c r="F102" s="100">
        <f>F103+F106+F108+F110+F112</f>
        <v>1764.8</v>
      </c>
      <c r="G102" s="100">
        <f>G103+G106+G108+G110+G112</f>
        <v>1727.5</v>
      </c>
    </row>
    <row r="103" spans="1:7" ht="12.75">
      <c r="A103" s="99" t="s">
        <v>230</v>
      </c>
      <c r="B103" s="14" t="s">
        <v>81</v>
      </c>
      <c r="C103" s="14" t="s">
        <v>74</v>
      </c>
      <c r="D103" s="14" t="s">
        <v>286</v>
      </c>
      <c r="E103" s="14"/>
      <c r="F103" s="65">
        <f>F104+F105</f>
        <v>990</v>
      </c>
      <c r="G103" s="65">
        <f>G104+G105</f>
        <v>990</v>
      </c>
    </row>
    <row r="104" spans="1:7" ht="26.25">
      <c r="A104" s="99" t="s">
        <v>203</v>
      </c>
      <c r="B104" s="14" t="s">
        <v>81</v>
      </c>
      <c r="C104" s="14" t="s">
        <v>74</v>
      </c>
      <c r="D104" s="14" t="s">
        <v>286</v>
      </c>
      <c r="E104" s="14" t="s">
        <v>257</v>
      </c>
      <c r="F104" s="65">
        <v>140</v>
      </c>
      <c r="G104" s="65">
        <v>140</v>
      </c>
    </row>
    <row r="105" spans="1:7" ht="12.75">
      <c r="A105" s="99" t="s">
        <v>204</v>
      </c>
      <c r="B105" s="14" t="s">
        <v>81</v>
      </c>
      <c r="C105" s="14" t="s">
        <v>74</v>
      </c>
      <c r="D105" s="14" t="s">
        <v>286</v>
      </c>
      <c r="E105" s="14" t="s">
        <v>261</v>
      </c>
      <c r="F105" s="65">
        <v>850</v>
      </c>
      <c r="G105" s="65">
        <v>850</v>
      </c>
    </row>
    <row r="106" spans="1:7" ht="12.75">
      <c r="A106" s="99" t="s">
        <v>231</v>
      </c>
      <c r="B106" s="14" t="s">
        <v>81</v>
      </c>
      <c r="C106" s="14" t="s">
        <v>74</v>
      </c>
      <c r="D106" s="14" t="s">
        <v>287</v>
      </c>
      <c r="E106" s="14"/>
      <c r="F106" s="65">
        <f>F107</f>
        <v>537.5</v>
      </c>
      <c r="G106" s="65">
        <f>G107</f>
        <v>537.5</v>
      </c>
    </row>
    <row r="107" spans="1:7" ht="26.25">
      <c r="A107" s="99" t="s">
        <v>203</v>
      </c>
      <c r="B107" s="14" t="s">
        <v>81</v>
      </c>
      <c r="C107" s="14" t="s">
        <v>74</v>
      </c>
      <c r="D107" s="14" t="s">
        <v>287</v>
      </c>
      <c r="E107" s="14" t="s">
        <v>257</v>
      </c>
      <c r="F107" s="65">
        <v>537.5</v>
      </c>
      <c r="G107" s="65">
        <v>537.5</v>
      </c>
    </row>
    <row r="108" spans="1:7" ht="26.25">
      <c r="A108" s="99" t="s">
        <v>232</v>
      </c>
      <c r="B108" s="14" t="s">
        <v>81</v>
      </c>
      <c r="C108" s="14" t="s">
        <v>74</v>
      </c>
      <c r="D108" s="14" t="s">
        <v>288</v>
      </c>
      <c r="E108" s="14"/>
      <c r="F108" s="65">
        <f>F109</f>
        <v>50</v>
      </c>
      <c r="G108" s="65">
        <f>G109</f>
        <v>50</v>
      </c>
    </row>
    <row r="109" spans="1:7" ht="26.25">
      <c r="A109" s="99" t="s">
        <v>203</v>
      </c>
      <c r="B109" s="14" t="s">
        <v>81</v>
      </c>
      <c r="C109" s="14" t="s">
        <v>74</v>
      </c>
      <c r="D109" s="14" t="s">
        <v>288</v>
      </c>
      <c r="E109" s="14" t="s">
        <v>257</v>
      </c>
      <c r="F109" s="65">
        <v>50</v>
      </c>
      <c r="G109" s="65">
        <v>50</v>
      </c>
    </row>
    <row r="110" spans="1:7" ht="26.25">
      <c r="A110" s="99" t="s">
        <v>233</v>
      </c>
      <c r="B110" s="14" t="s">
        <v>81</v>
      </c>
      <c r="C110" s="14" t="s">
        <v>74</v>
      </c>
      <c r="D110" s="14" t="s">
        <v>264</v>
      </c>
      <c r="E110" s="14"/>
      <c r="F110" s="65">
        <f>F111</f>
        <v>0</v>
      </c>
      <c r="G110" s="65">
        <f>G111</f>
        <v>0</v>
      </c>
    </row>
    <row r="111" spans="1:7" ht="26.25">
      <c r="A111" s="99" t="s">
        <v>203</v>
      </c>
      <c r="B111" s="14" t="s">
        <v>81</v>
      </c>
      <c r="C111" s="14" t="s">
        <v>74</v>
      </c>
      <c r="D111" s="14" t="s">
        <v>264</v>
      </c>
      <c r="E111" s="14" t="s">
        <v>257</v>
      </c>
      <c r="F111" s="65">
        <v>0</v>
      </c>
      <c r="G111" s="65">
        <v>0</v>
      </c>
    </row>
    <row r="112" spans="1:7" ht="26.25">
      <c r="A112" s="99" t="s">
        <v>234</v>
      </c>
      <c r="B112" s="14" t="s">
        <v>81</v>
      </c>
      <c r="C112" s="14" t="s">
        <v>74</v>
      </c>
      <c r="D112" s="14" t="s">
        <v>285</v>
      </c>
      <c r="E112" s="14"/>
      <c r="F112" s="86">
        <f>F113</f>
        <v>187.3</v>
      </c>
      <c r="G112" s="86">
        <f>G113</f>
        <v>150</v>
      </c>
    </row>
    <row r="113" spans="1:7" ht="26.25">
      <c r="A113" s="99" t="s">
        <v>203</v>
      </c>
      <c r="B113" s="14" t="s">
        <v>81</v>
      </c>
      <c r="C113" s="14" t="s">
        <v>74</v>
      </c>
      <c r="D113" s="14" t="s">
        <v>285</v>
      </c>
      <c r="E113" s="14" t="s">
        <v>257</v>
      </c>
      <c r="F113" s="86">
        <v>187.3</v>
      </c>
      <c r="G113" s="86">
        <v>150</v>
      </c>
    </row>
    <row r="114" spans="1:7" ht="26.25">
      <c r="A114" s="108" t="s">
        <v>111</v>
      </c>
      <c r="B114" s="85" t="s">
        <v>81</v>
      </c>
      <c r="C114" s="85" t="s">
        <v>81</v>
      </c>
      <c r="D114" s="85"/>
      <c r="E114" s="85"/>
      <c r="F114" s="97">
        <f>F115</f>
        <v>30</v>
      </c>
      <c r="G114" s="97">
        <f>G115</f>
        <v>30</v>
      </c>
    </row>
    <row r="115" spans="1:7" ht="12.75">
      <c r="A115" s="99" t="s">
        <v>235</v>
      </c>
      <c r="B115" s="14" t="s">
        <v>81</v>
      </c>
      <c r="C115" s="14" t="s">
        <v>81</v>
      </c>
      <c r="D115" s="14" t="s">
        <v>282</v>
      </c>
      <c r="E115" s="14"/>
      <c r="F115" s="65">
        <f>F116</f>
        <v>30</v>
      </c>
      <c r="G115" s="65">
        <f>G116</f>
        <v>30</v>
      </c>
    </row>
    <row r="116" spans="1:7" ht="26.25">
      <c r="A116" s="99" t="s">
        <v>203</v>
      </c>
      <c r="B116" s="14" t="s">
        <v>81</v>
      </c>
      <c r="C116" s="14" t="s">
        <v>81</v>
      </c>
      <c r="D116" s="14" t="s">
        <v>282</v>
      </c>
      <c r="E116" s="14" t="s">
        <v>257</v>
      </c>
      <c r="F116" s="65">
        <v>30</v>
      </c>
      <c r="G116" s="65">
        <v>30</v>
      </c>
    </row>
    <row r="117" spans="1:7" ht="13.5">
      <c r="A117" s="113" t="s">
        <v>236</v>
      </c>
      <c r="B117" s="14" t="s">
        <v>85</v>
      </c>
      <c r="C117" s="14"/>
      <c r="D117" s="14"/>
      <c r="E117" s="14"/>
      <c r="F117" s="65">
        <f>F118</f>
        <v>3709.4</v>
      </c>
      <c r="G117" s="65">
        <f>G118</f>
        <v>0</v>
      </c>
    </row>
    <row r="118" spans="1:7" ht="12.75">
      <c r="A118" s="99" t="s">
        <v>237</v>
      </c>
      <c r="B118" s="14" t="s">
        <v>85</v>
      </c>
      <c r="C118" s="14" t="s">
        <v>81</v>
      </c>
      <c r="D118" s="14"/>
      <c r="E118" s="14"/>
      <c r="F118" s="65">
        <f>F120</f>
        <v>3709.4</v>
      </c>
      <c r="G118" s="65">
        <f>G120</f>
        <v>0</v>
      </c>
    </row>
    <row r="119" spans="1:7" ht="39">
      <c r="A119" s="99" t="s">
        <v>339</v>
      </c>
      <c r="B119" s="14" t="s">
        <v>85</v>
      </c>
      <c r="C119" s="14" t="s">
        <v>81</v>
      </c>
      <c r="D119" s="14" t="s">
        <v>289</v>
      </c>
      <c r="E119" s="14"/>
      <c r="F119" s="65">
        <f>F120</f>
        <v>3709.4</v>
      </c>
      <c r="G119" s="65">
        <f>G120</f>
        <v>0</v>
      </c>
    </row>
    <row r="120" spans="1:7" ht="26.25">
      <c r="A120" s="99" t="s">
        <v>203</v>
      </c>
      <c r="B120" s="14" t="s">
        <v>85</v>
      </c>
      <c r="C120" s="14" t="s">
        <v>81</v>
      </c>
      <c r="D120" s="14" t="s">
        <v>289</v>
      </c>
      <c r="E120" s="14" t="s">
        <v>257</v>
      </c>
      <c r="F120" s="65">
        <v>3709.4</v>
      </c>
      <c r="G120" s="65">
        <v>0</v>
      </c>
    </row>
    <row r="121" spans="1:7" ht="13.5">
      <c r="A121" s="113" t="s">
        <v>125</v>
      </c>
      <c r="B121" s="85" t="s">
        <v>77</v>
      </c>
      <c r="C121" s="85"/>
      <c r="D121" s="85"/>
      <c r="E121" s="85"/>
      <c r="F121" s="97">
        <f>F122</f>
        <v>55</v>
      </c>
      <c r="G121" s="97">
        <f>G122</f>
        <v>55</v>
      </c>
    </row>
    <row r="122" spans="1:7" ht="12.75">
      <c r="A122" s="99" t="s">
        <v>307</v>
      </c>
      <c r="B122" s="14" t="s">
        <v>77</v>
      </c>
      <c r="C122" s="14" t="s">
        <v>77</v>
      </c>
      <c r="D122" s="14"/>
      <c r="E122" s="14"/>
      <c r="F122" s="65">
        <f>F123+F125</f>
        <v>55</v>
      </c>
      <c r="G122" s="65">
        <f>G123+G125</f>
        <v>55</v>
      </c>
    </row>
    <row r="123" spans="1:7" ht="39">
      <c r="A123" s="99" t="s">
        <v>238</v>
      </c>
      <c r="B123" s="14" t="s">
        <v>77</v>
      </c>
      <c r="C123" s="14" t="s">
        <v>77</v>
      </c>
      <c r="D123" s="14" t="s">
        <v>290</v>
      </c>
      <c r="E123" s="14"/>
      <c r="F123" s="65">
        <f>F124</f>
        <v>0</v>
      </c>
      <c r="G123" s="65">
        <f>G124</f>
        <v>0</v>
      </c>
    </row>
    <row r="124" spans="1:7" ht="26.25">
      <c r="A124" s="99" t="s">
        <v>203</v>
      </c>
      <c r="B124" s="14" t="s">
        <v>77</v>
      </c>
      <c r="C124" s="14" t="s">
        <v>77</v>
      </c>
      <c r="D124" s="14" t="s">
        <v>290</v>
      </c>
      <c r="E124" s="14" t="s">
        <v>257</v>
      </c>
      <c r="F124" s="65">
        <v>0</v>
      </c>
      <c r="G124" s="65">
        <v>0</v>
      </c>
    </row>
    <row r="125" spans="1:7" ht="12.75">
      <c r="A125" s="99" t="s">
        <v>340</v>
      </c>
      <c r="B125" s="14" t="s">
        <v>77</v>
      </c>
      <c r="C125" s="14" t="s">
        <v>77</v>
      </c>
      <c r="D125" s="14" t="s">
        <v>341</v>
      </c>
      <c r="E125" s="14"/>
      <c r="F125" s="65">
        <f>F126</f>
        <v>55</v>
      </c>
      <c r="G125" s="65">
        <f>G126</f>
        <v>55</v>
      </c>
    </row>
    <row r="126" spans="1:7" ht="26.25">
      <c r="A126" s="99" t="s">
        <v>203</v>
      </c>
      <c r="B126" s="14" t="s">
        <v>77</v>
      </c>
      <c r="C126" s="14" t="s">
        <v>77</v>
      </c>
      <c r="D126" s="14" t="s">
        <v>341</v>
      </c>
      <c r="E126" s="14" t="s">
        <v>257</v>
      </c>
      <c r="F126" s="65">
        <v>55</v>
      </c>
      <c r="G126" s="65">
        <v>55</v>
      </c>
    </row>
    <row r="127" spans="1:7" ht="13.5">
      <c r="A127" s="113" t="s">
        <v>239</v>
      </c>
      <c r="B127" s="85" t="s">
        <v>82</v>
      </c>
      <c r="C127" s="85"/>
      <c r="D127" s="85"/>
      <c r="E127" s="85"/>
      <c r="F127" s="97">
        <f>F128</f>
        <v>470</v>
      </c>
      <c r="G127" s="97">
        <f>G128</f>
        <v>260</v>
      </c>
    </row>
    <row r="128" spans="1:7" ht="12.75">
      <c r="A128" s="99" t="s">
        <v>240</v>
      </c>
      <c r="B128" s="14" t="s">
        <v>82</v>
      </c>
      <c r="C128" s="14" t="s">
        <v>72</v>
      </c>
      <c r="D128" s="14"/>
      <c r="E128" s="14"/>
      <c r="F128" s="65">
        <f>F129+F131</f>
        <v>470</v>
      </c>
      <c r="G128" s="65">
        <f>G129+G131</f>
        <v>260</v>
      </c>
    </row>
    <row r="129" spans="1:7" ht="24.75" customHeight="1">
      <c r="A129" s="99" t="s">
        <v>241</v>
      </c>
      <c r="B129" s="14" t="s">
        <v>82</v>
      </c>
      <c r="C129" s="14" t="s">
        <v>72</v>
      </c>
      <c r="D129" s="14" t="s">
        <v>291</v>
      </c>
      <c r="E129" s="14"/>
      <c r="F129" s="65">
        <f>F130</f>
        <v>0</v>
      </c>
      <c r="G129" s="65">
        <f>G130</f>
        <v>0</v>
      </c>
    </row>
    <row r="130" spans="1:7" ht="30" customHeight="1">
      <c r="A130" s="99" t="s">
        <v>203</v>
      </c>
      <c r="B130" s="14" t="s">
        <v>82</v>
      </c>
      <c r="C130" s="14" t="s">
        <v>72</v>
      </c>
      <c r="D130" s="14" t="s">
        <v>291</v>
      </c>
      <c r="E130" s="14" t="s">
        <v>257</v>
      </c>
      <c r="F130" s="65">
        <v>0</v>
      </c>
      <c r="G130" s="65">
        <v>0</v>
      </c>
    </row>
    <row r="131" spans="1:7" ht="23.25" customHeight="1">
      <c r="A131" s="99" t="s">
        <v>343</v>
      </c>
      <c r="B131" s="14" t="s">
        <v>82</v>
      </c>
      <c r="C131" s="14" t="s">
        <v>72</v>
      </c>
      <c r="D131" s="14" t="s">
        <v>342</v>
      </c>
      <c r="E131" s="14"/>
      <c r="F131" s="65">
        <f>F132</f>
        <v>470</v>
      </c>
      <c r="G131" s="65">
        <f>G132</f>
        <v>260</v>
      </c>
    </row>
    <row r="132" spans="1:7" ht="23.25" customHeight="1">
      <c r="A132" s="99" t="s">
        <v>203</v>
      </c>
      <c r="B132" s="14" t="s">
        <v>82</v>
      </c>
      <c r="C132" s="14" t="s">
        <v>72</v>
      </c>
      <c r="D132" s="14" t="s">
        <v>342</v>
      </c>
      <c r="E132" s="14" t="s">
        <v>257</v>
      </c>
      <c r="F132" s="65">
        <v>470</v>
      </c>
      <c r="G132" s="65">
        <v>260</v>
      </c>
    </row>
    <row r="133" spans="1:7" ht="12" customHeight="1">
      <c r="A133" s="113" t="s">
        <v>4</v>
      </c>
      <c r="B133" s="85" t="s">
        <v>83</v>
      </c>
      <c r="C133" s="85"/>
      <c r="D133" s="85"/>
      <c r="E133" s="85"/>
      <c r="F133" s="97">
        <f>F134+F138</f>
        <v>679</v>
      </c>
      <c r="G133" s="97">
        <f>G134+G138</f>
        <v>679</v>
      </c>
    </row>
    <row r="134" spans="1:7" ht="19.5" customHeight="1">
      <c r="A134" s="99" t="s">
        <v>25</v>
      </c>
      <c r="B134" s="14" t="s">
        <v>83</v>
      </c>
      <c r="C134" s="14" t="s">
        <v>72</v>
      </c>
      <c r="D134" s="14"/>
      <c r="E134" s="14"/>
      <c r="F134" s="65">
        <f aca="true" t="shared" si="3" ref="F134:G136">F135</f>
        <v>555</v>
      </c>
      <c r="G134" s="65">
        <f t="shared" si="3"/>
        <v>555</v>
      </c>
    </row>
    <row r="135" spans="1:7" ht="15.75" customHeight="1">
      <c r="A135" s="110" t="s">
        <v>242</v>
      </c>
      <c r="B135" s="14" t="s">
        <v>83</v>
      </c>
      <c r="C135" s="14" t="s">
        <v>72</v>
      </c>
      <c r="D135" s="14" t="s">
        <v>292</v>
      </c>
      <c r="E135" s="14"/>
      <c r="F135" s="65">
        <f t="shared" si="3"/>
        <v>555</v>
      </c>
      <c r="G135" s="65">
        <f t="shared" si="3"/>
        <v>555</v>
      </c>
    </row>
    <row r="136" spans="1:7" ht="21" customHeight="1">
      <c r="A136" s="99" t="s">
        <v>68</v>
      </c>
      <c r="B136" s="14" t="s">
        <v>83</v>
      </c>
      <c r="C136" s="14" t="s">
        <v>72</v>
      </c>
      <c r="D136" s="14" t="s">
        <v>293</v>
      </c>
      <c r="E136" s="14"/>
      <c r="F136" s="65">
        <f t="shared" si="3"/>
        <v>555</v>
      </c>
      <c r="G136" s="65">
        <f t="shared" si="3"/>
        <v>555</v>
      </c>
    </row>
    <row r="137" spans="1:7" ht="18" customHeight="1">
      <c r="A137" s="99" t="s">
        <v>243</v>
      </c>
      <c r="B137" s="14" t="s">
        <v>83</v>
      </c>
      <c r="C137" s="14" t="s">
        <v>72</v>
      </c>
      <c r="D137" s="14" t="s">
        <v>293</v>
      </c>
      <c r="E137" s="14" t="s">
        <v>294</v>
      </c>
      <c r="F137" s="65">
        <v>555</v>
      </c>
      <c r="G137" s="65">
        <v>555</v>
      </c>
    </row>
    <row r="138" spans="1:7" ht="12.75">
      <c r="A138" s="99" t="s">
        <v>84</v>
      </c>
      <c r="B138" s="14" t="s">
        <v>83</v>
      </c>
      <c r="C138" s="14" t="s">
        <v>85</v>
      </c>
      <c r="D138" s="14"/>
      <c r="E138" s="14"/>
      <c r="F138" s="65">
        <f>F139+F141+F140</f>
        <v>124</v>
      </c>
      <c r="G138" s="65">
        <f>G139+G141+G140</f>
        <v>124</v>
      </c>
    </row>
    <row r="139" spans="1:7" ht="12.75">
      <c r="A139" s="99" t="s">
        <v>244</v>
      </c>
      <c r="B139" s="14" t="s">
        <v>83</v>
      </c>
      <c r="C139" s="14" t="s">
        <v>85</v>
      </c>
      <c r="D139" s="14" t="s">
        <v>295</v>
      </c>
      <c r="E139" s="14" t="s">
        <v>296</v>
      </c>
      <c r="F139" s="65">
        <v>24</v>
      </c>
      <c r="G139" s="65">
        <v>24</v>
      </c>
    </row>
    <row r="140" spans="1:7" ht="26.25">
      <c r="A140" s="99" t="s">
        <v>203</v>
      </c>
      <c r="B140" s="14" t="s">
        <v>83</v>
      </c>
      <c r="C140" s="14" t="s">
        <v>85</v>
      </c>
      <c r="D140" s="14" t="s">
        <v>295</v>
      </c>
      <c r="E140" s="14" t="s">
        <v>257</v>
      </c>
      <c r="F140" s="65">
        <v>100</v>
      </c>
      <c r="G140" s="65">
        <v>100</v>
      </c>
    </row>
    <row r="141" spans="1:7" ht="39">
      <c r="A141" s="99" t="s">
        <v>221</v>
      </c>
      <c r="B141" s="14" t="s">
        <v>83</v>
      </c>
      <c r="C141" s="14" t="s">
        <v>85</v>
      </c>
      <c r="D141" s="14" t="s">
        <v>297</v>
      </c>
      <c r="E141" s="14"/>
      <c r="F141" s="65">
        <f>F142</f>
        <v>0</v>
      </c>
      <c r="G141" s="65">
        <f>G142</f>
        <v>0</v>
      </c>
    </row>
    <row r="142" spans="1:7" ht="26.25">
      <c r="A142" s="99" t="s">
        <v>203</v>
      </c>
      <c r="B142" s="14" t="s">
        <v>83</v>
      </c>
      <c r="C142" s="14" t="s">
        <v>85</v>
      </c>
      <c r="D142" s="14" t="s">
        <v>297</v>
      </c>
      <c r="E142" s="14" t="s">
        <v>257</v>
      </c>
      <c r="F142" s="65">
        <v>0</v>
      </c>
      <c r="G142" s="65">
        <v>0</v>
      </c>
    </row>
    <row r="143" spans="1:7" ht="13.5">
      <c r="A143" s="113" t="s">
        <v>33</v>
      </c>
      <c r="B143" s="85" t="s">
        <v>78</v>
      </c>
      <c r="C143" s="85"/>
      <c r="D143" s="85"/>
      <c r="E143" s="85"/>
      <c r="F143" s="97">
        <f>F144</f>
        <v>50</v>
      </c>
      <c r="G143" s="97">
        <f>G144</f>
        <v>50</v>
      </c>
    </row>
    <row r="144" spans="1:7" ht="12.75">
      <c r="A144" s="99" t="s">
        <v>34</v>
      </c>
      <c r="B144" s="14" t="s">
        <v>78</v>
      </c>
      <c r="C144" s="14" t="s">
        <v>72</v>
      </c>
      <c r="D144" s="14"/>
      <c r="E144" s="14"/>
      <c r="F144" s="65">
        <f>F147+F145</f>
        <v>50</v>
      </c>
      <c r="G144" s="65">
        <f>G147+G145</f>
        <v>50</v>
      </c>
    </row>
    <row r="145" spans="1:7" ht="26.25">
      <c r="A145" s="99" t="s">
        <v>344</v>
      </c>
      <c r="B145" s="14" t="s">
        <v>78</v>
      </c>
      <c r="C145" s="14" t="s">
        <v>72</v>
      </c>
      <c r="D145" s="14" t="s">
        <v>345</v>
      </c>
      <c r="E145" s="14"/>
      <c r="F145" s="65">
        <f>F146</f>
        <v>50</v>
      </c>
      <c r="G145" s="65">
        <f>G146</f>
        <v>50</v>
      </c>
    </row>
    <row r="146" spans="1:7" ht="26.25">
      <c r="A146" s="99" t="s">
        <v>203</v>
      </c>
      <c r="B146" s="14" t="s">
        <v>78</v>
      </c>
      <c r="C146" s="14" t="s">
        <v>72</v>
      </c>
      <c r="D146" s="14" t="s">
        <v>345</v>
      </c>
      <c r="E146" s="14" t="s">
        <v>257</v>
      </c>
      <c r="F146" s="65">
        <v>50</v>
      </c>
      <c r="G146" s="65">
        <v>50</v>
      </c>
    </row>
    <row r="147" spans="1:7" ht="39">
      <c r="A147" s="99" t="s">
        <v>245</v>
      </c>
      <c r="B147" s="14" t="s">
        <v>78</v>
      </c>
      <c r="C147" s="14" t="s">
        <v>72</v>
      </c>
      <c r="D147" s="14" t="s">
        <v>298</v>
      </c>
      <c r="E147" s="14"/>
      <c r="F147" s="65">
        <f>F148</f>
        <v>0</v>
      </c>
      <c r="G147" s="65">
        <f>G148</f>
        <v>0</v>
      </c>
    </row>
    <row r="148" spans="1:7" ht="26.25">
      <c r="A148" s="99" t="s">
        <v>203</v>
      </c>
      <c r="B148" s="14" t="s">
        <v>78</v>
      </c>
      <c r="C148" s="14" t="s">
        <v>72</v>
      </c>
      <c r="D148" s="14" t="s">
        <v>298</v>
      </c>
      <c r="E148" s="14" t="s">
        <v>257</v>
      </c>
      <c r="F148" s="65">
        <v>0</v>
      </c>
      <c r="G148" s="65">
        <v>0</v>
      </c>
    </row>
    <row r="149" spans="1:7" ht="27">
      <c r="A149" s="113" t="s">
        <v>246</v>
      </c>
      <c r="B149" s="85" t="s">
        <v>94</v>
      </c>
      <c r="C149" s="85"/>
      <c r="D149" s="85"/>
      <c r="E149" s="85"/>
      <c r="F149" s="97">
        <f>F150</f>
        <v>1</v>
      </c>
      <c r="G149" s="97">
        <f>G150</f>
        <v>1</v>
      </c>
    </row>
    <row r="150" spans="1:7" ht="12.75">
      <c r="A150" s="99" t="s">
        <v>247</v>
      </c>
      <c r="B150" s="14" t="s">
        <v>94</v>
      </c>
      <c r="C150" s="14" t="s">
        <v>72</v>
      </c>
      <c r="D150" s="14" t="s">
        <v>299</v>
      </c>
      <c r="E150" s="14" t="s">
        <v>300</v>
      </c>
      <c r="F150" s="65">
        <v>1</v>
      </c>
      <c r="G150" s="65">
        <v>1</v>
      </c>
    </row>
    <row r="151" spans="1:7" ht="13.5">
      <c r="A151" s="114" t="s">
        <v>6</v>
      </c>
      <c r="B151" s="85" t="s">
        <v>80</v>
      </c>
      <c r="C151" s="85"/>
      <c r="D151" s="85"/>
      <c r="E151" s="85"/>
      <c r="F151" s="97">
        <f>F152</f>
        <v>261</v>
      </c>
      <c r="G151" s="97">
        <f>G152</f>
        <v>261</v>
      </c>
    </row>
    <row r="152" spans="1:7" ht="12.75">
      <c r="A152" s="110" t="s">
        <v>248</v>
      </c>
      <c r="B152" s="14" t="s">
        <v>80</v>
      </c>
      <c r="C152" s="14" t="s">
        <v>74</v>
      </c>
      <c r="D152" s="14" t="s">
        <v>301</v>
      </c>
      <c r="E152" s="14" t="s">
        <v>302</v>
      </c>
      <c r="F152" s="65">
        <v>261</v>
      </c>
      <c r="G152" s="65">
        <v>261</v>
      </c>
    </row>
    <row r="153" spans="1:7" ht="12.75">
      <c r="A153" s="111" t="s">
        <v>249</v>
      </c>
      <c r="B153" s="85"/>
      <c r="C153" s="85"/>
      <c r="D153" s="85"/>
      <c r="E153" s="85"/>
      <c r="F153" s="100">
        <f>F151+F149+F143+F133+F127+F121+F117+F94+F77+F66+F57+F17</f>
        <v>36708.9</v>
      </c>
      <c r="G153" s="100">
        <f>G151+G149+G143+G133+G127+G121+G117+G94+G77+G66+G57+G17</f>
        <v>33779.5</v>
      </c>
    </row>
    <row r="154" ht="12.75" hidden="1"/>
    <row r="155" spans="6:7" ht="12.75" hidden="1">
      <c r="F155" s="80">
        <v>36708.9</v>
      </c>
      <c r="G155" s="80">
        <v>33779.5</v>
      </c>
    </row>
    <row r="156" ht="12.75" hidden="1"/>
    <row r="157" spans="6:7" ht="12.75" hidden="1">
      <c r="F157" s="122">
        <f>F155-F153</f>
        <v>0</v>
      </c>
      <c r="G157" s="122">
        <f>G155-G153</f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360" verticalDpi="360" orientation="portrait" paperSize="9" scale="4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3:E63"/>
  <sheetViews>
    <sheetView zoomScalePageLayoutView="0" workbookViewId="0" topLeftCell="A1">
      <selection activeCell="H7" sqref="H7"/>
    </sheetView>
  </sheetViews>
  <sheetFormatPr defaultColWidth="9.00390625" defaultRowHeight="12.75"/>
  <cols>
    <col min="1" max="1" width="54.375" style="1" customWidth="1"/>
    <col min="2" max="2" width="11.375" style="2" customWidth="1"/>
    <col min="3" max="3" width="10.50390625" style="2" customWidth="1"/>
    <col min="4" max="4" width="10.875" style="0" customWidth="1"/>
  </cols>
  <sheetData>
    <row r="6" ht="39" customHeight="1"/>
    <row r="11" ht="3.75" customHeight="1"/>
    <row r="12" ht="12.75" hidden="1"/>
    <row r="13" ht="12.75">
      <c r="D13" s="1" t="s">
        <v>5</v>
      </c>
    </row>
    <row r="14" spans="1:5" ht="41.25" customHeight="1">
      <c r="A14" s="218" t="s">
        <v>7</v>
      </c>
      <c r="B14" s="220" t="s">
        <v>70</v>
      </c>
      <c r="C14" s="220" t="s">
        <v>71</v>
      </c>
      <c r="D14" s="77" t="s">
        <v>24</v>
      </c>
      <c r="E14" s="77" t="s">
        <v>24</v>
      </c>
    </row>
    <row r="15" spans="1:5" ht="17.25" customHeight="1">
      <c r="A15" s="219"/>
      <c r="B15" s="219"/>
      <c r="C15" s="219"/>
      <c r="D15" s="77" t="s">
        <v>327</v>
      </c>
      <c r="E15" s="77" t="s">
        <v>328</v>
      </c>
    </row>
    <row r="16" spans="1:5" ht="21.75" customHeight="1">
      <c r="A16" s="20" t="s">
        <v>0</v>
      </c>
      <c r="B16" s="9" t="s">
        <v>72</v>
      </c>
      <c r="C16" s="9"/>
      <c r="D16" s="104">
        <f>SUM(D17:D22)</f>
        <v>14411.900000000001</v>
      </c>
      <c r="E16" s="104">
        <f>SUM(E17:E22)</f>
        <v>14866.900000000001</v>
      </c>
    </row>
    <row r="17" spans="1:5" ht="26.25">
      <c r="A17" s="12" t="s">
        <v>112</v>
      </c>
      <c r="B17" s="16" t="s">
        <v>72</v>
      </c>
      <c r="C17" s="16" t="s">
        <v>73</v>
      </c>
      <c r="D17" s="19">
        <f>'приложение 8'!F18</f>
        <v>1580</v>
      </c>
      <c r="E17" s="19">
        <f>'приложение 8'!G18</f>
        <v>1580</v>
      </c>
    </row>
    <row r="18" spans="1:5" ht="42.75" customHeight="1">
      <c r="A18" s="12" t="s">
        <v>116</v>
      </c>
      <c r="B18" s="16" t="s">
        <v>72</v>
      </c>
      <c r="C18" s="16" t="s">
        <v>74</v>
      </c>
      <c r="D18" s="103">
        <f>'приложение 8'!F23</f>
        <v>1131</v>
      </c>
      <c r="E18" s="103">
        <f>'приложение 8'!G23</f>
        <v>1132</v>
      </c>
    </row>
    <row r="19" spans="1:5" ht="39">
      <c r="A19" s="12" t="s">
        <v>75</v>
      </c>
      <c r="B19" s="16" t="s">
        <v>72</v>
      </c>
      <c r="C19" s="16" t="s">
        <v>76</v>
      </c>
      <c r="D19" s="19">
        <f>'приложение 8'!F32</f>
        <v>11635.2</v>
      </c>
      <c r="E19" s="19">
        <f>'приложение 8'!G32</f>
        <v>12089.2</v>
      </c>
    </row>
    <row r="20" spans="1:5" ht="15" customHeight="1">
      <c r="A20" s="12" t="s">
        <v>32</v>
      </c>
      <c r="B20" s="16" t="s">
        <v>72</v>
      </c>
      <c r="C20" s="16" t="s">
        <v>77</v>
      </c>
      <c r="D20" s="19">
        <f>'приложение 8'!F47</f>
        <v>0</v>
      </c>
      <c r="E20" s="19">
        <f>'приложение 8'!G47</f>
        <v>0</v>
      </c>
    </row>
    <row r="21" spans="1:5" ht="12.75">
      <c r="A21" s="12" t="s">
        <v>13</v>
      </c>
      <c r="B21" s="16" t="s">
        <v>72</v>
      </c>
      <c r="C21" s="16" t="s">
        <v>78</v>
      </c>
      <c r="D21" s="19">
        <f>'приложение 8'!F50</f>
        <v>40</v>
      </c>
      <c r="E21" s="19">
        <f>'приложение 8'!G50</f>
        <v>40</v>
      </c>
    </row>
    <row r="22" spans="1:5" ht="12.75">
      <c r="A22" s="12" t="s">
        <v>93</v>
      </c>
      <c r="B22" s="16" t="s">
        <v>72</v>
      </c>
      <c r="C22" s="16" t="s">
        <v>94</v>
      </c>
      <c r="D22" s="19">
        <f>'приложение 8'!F54</f>
        <v>25.7</v>
      </c>
      <c r="E22" s="19">
        <f>'приложение 8'!G54</f>
        <v>25.7</v>
      </c>
    </row>
    <row r="23" spans="1:5" ht="15">
      <c r="A23" s="106" t="s">
        <v>213</v>
      </c>
      <c r="B23" s="18" t="s">
        <v>73</v>
      </c>
      <c r="C23" s="16"/>
      <c r="D23" s="10">
        <f>D24</f>
        <v>454.9</v>
      </c>
      <c r="E23" s="10">
        <f>E24</f>
        <v>471.79999999999995</v>
      </c>
    </row>
    <row r="24" spans="1:5" ht="12.75">
      <c r="A24" s="87" t="s">
        <v>214</v>
      </c>
      <c r="B24" s="16" t="s">
        <v>73</v>
      </c>
      <c r="C24" s="16" t="s">
        <v>74</v>
      </c>
      <c r="D24" s="19">
        <f>'приложение 8'!F58</f>
        <v>454.9</v>
      </c>
      <c r="E24" s="19">
        <f>'приложение 8'!G58</f>
        <v>471.79999999999995</v>
      </c>
    </row>
    <row r="25" spans="1:5" ht="30.75">
      <c r="A25" s="20" t="s">
        <v>1</v>
      </c>
      <c r="B25" s="18" t="s">
        <v>74</v>
      </c>
      <c r="C25" s="16"/>
      <c r="D25" s="37">
        <f>D26+D27+D28</f>
        <v>170</v>
      </c>
      <c r="E25" s="37">
        <f>E26+E27+E28</f>
        <v>200</v>
      </c>
    </row>
    <row r="26" spans="1:5" ht="12.75">
      <c r="A26" s="12" t="s">
        <v>217</v>
      </c>
      <c r="B26" s="16" t="s">
        <v>74</v>
      </c>
      <c r="C26" s="16" t="s">
        <v>79</v>
      </c>
      <c r="D26" s="19">
        <f>'приложение 8'!F68</f>
        <v>170</v>
      </c>
      <c r="E26" s="19">
        <f>'приложение 8'!G68</f>
        <v>200</v>
      </c>
    </row>
    <row r="27" spans="1:5" ht="39">
      <c r="A27" s="12" t="s">
        <v>132</v>
      </c>
      <c r="B27" s="16" t="s">
        <v>74</v>
      </c>
      <c r="C27" s="16" t="s">
        <v>83</v>
      </c>
      <c r="D27" s="19">
        <f>'приложение 8'!F70</f>
        <v>0</v>
      </c>
      <c r="E27" s="19">
        <f>'приложение 8'!G70</f>
        <v>0</v>
      </c>
    </row>
    <row r="28" spans="1:5" ht="26.25">
      <c r="A28" s="12" t="s">
        <v>35</v>
      </c>
      <c r="B28" s="16" t="s">
        <v>74</v>
      </c>
      <c r="C28" s="16" t="s">
        <v>80</v>
      </c>
      <c r="D28" s="103">
        <f>'приложение 8'!F74</f>
        <v>0</v>
      </c>
      <c r="E28" s="103">
        <f>'приложение 8'!G74</f>
        <v>0</v>
      </c>
    </row>
    <row r="29" spans="1:5" ht="15">
      <c r="A29" s="20" t="s">
        <v>16</v>
      </c>
      <c r="B29" s="18" t="s">
        <v>76</v>
      </c>
      <c r="C29" s="16"/>
      <c r="D29" s="10">
        <f>SUM(D30:D32)</f>
        <v>13951.9</v>
      </c>
      <c r="E29" s="10">
        <f>SUM(E30:E32)</f>
        <v>14251.3</v>
      </c>
    </row>
    <row r="30" spans="1:5" ht="12.75">
      <c r="A30" s="12" t="s">
        <v>31</v>
      </c>
      <c r="B30" s="16" t="s">
        <v>76</v>
      </c>
      <c r="C30" s="16" t="s">
        <v>72</v>
      </c>
      <c r="D30" s="19">
        <f>'приложение 8'!F78</f>
        <v>55.2</v>
      </c>
      <c r="E30" s="19">
        <f>'приложение 8'!G78</f>
        <v>55.2</v>
      </c>
    </row>
    <row r="31" spans="1:5" ht="12.75">
      <c r="A31" s="12" t="s">
        <v>17</v>
      </c>
      <c r="B31" s="16" t="s">
        <v>76</v>
      </c>
      <c r="C31" s="16" t="s">
        <v>82</v>
      </c>
      <c r="D31" s="103">
        <f>'приложение 8'!F83</f>
        <v>7008.2</v>
      </c>
      <c r="E31" s="103">
        <f>'приложение 8'!G83</f>
        <v>7008.2</v>
      </c>
    </row>
    <row r="32" spans="1:5" ht="12.75">
      <c r="A32" s="12" t="s">
        <v>36</v>
      </c>
      <c r="B32" s="16" t="s">
        <v>76</v>
      </c>
      <c r="C32" s="16" t="s">
        <v>79</v>
      </c>
      <c r="D32" s="103">
        <f>'приложение 8'!F87</f>
        <v>6888.5</v>
      </c>
      <c r="E32" s="103">
        <f>'приложение 8'!G87</f>
        <v>7187.9</v>
      </c>
    </row>
    <row r="33" spans="1:5" ht="15">
      <c r="A33" s="20" t="s">
        <v>2</v>
      </c>
      <c r="B33" s="18" t="s">
        <v>81</v>
      </c>
      <c r="C33" s="16"/>
      <c r="D33" s="37">
        <f>SUM(D34:D37)</f>
        <v>2494.8</v>
      </c>
      <c r="E33" s="37">
        <f>SUM(E34:E37)</f>
        <v>2683.5</v>
      </c>
    </row>
    <row r="34" spans="1:5" ht="12.75">
      <c r="A34" s="12" t="s">
        <v>19</v>
      </c>
      <c r="B34" s="16" t="s">
        <v>81</v>
      </c>
      <c r="C34" s="16" t="s">
        <v>72</v>
      </c>
      <c r="D34" s="103">
        <f>'приложение 8'!F95</f>
        <v>0</v>
      </c>
      <c r="E34" s="103">
        <f>'приложение 8'!G95</f>
        <v>726</v>
      </c>
    </row>
    <row r="35" spans="1:5" ht="12.75">
      <c r="A35" s="12" t="s">
        <v>3</v>
      </c>
      <c r="B35" s="16" t="s">
        <v>81</v>
      </c>
      <c r="C35" s="16" t="s">
        <v>73</v>
      </c>
      <c r="D35" s="19">
        <f>'приложение 8'!F98</f>
        <v>700</v>
      </c>
      <c r="E35" s="19">
        <f>'приложение 8'!G98</f>
        <v>200</v>
      </c>
    </row>
    <row r="36" spans="1:5" ht="12.75">
      <c r="A36" s="12" t="s">
        <v>18</v>
      </c>
      <c r="B36" s="16" t="s">
        <v>81</v>
      </c>
      <c r="C36" s="16" t="s">
        <v>74</v>
      </c>
      <c r="D36" s="103">
        <f>'приложение 8'!F102</f>
        <v>1764.8</v>
      </c>
      <c r="E36" s="103">
        <f>'приложение 8'!G102</f>
        <v>1727.5</v>
      </c>
    </row>
    <row r="37" spans="1:5" ht="26.25">
      <c r="A37" s="12" t="s">
        <v>111</v>
      </c>
      <c r="B37" s="16" t="s">
        <v>81</v>
      </c>
      <c r="C37" s="16" t="s">
        <v>81</v>
      </c>
      <c r="D37" s="19">
        <f>'приложение 8'!F114</f>
        <v>30</v>
      </c>
      <c r="E37" s="19">
        <f>'приложение 8'!G114</f>
        <v>30</v>
      </c>
    </row>
    <row r="38" spans="1:5" ht="15">
      <c r="A38" s="107" t="s">
        <v>236</v>
      </c>
      <c r="B38" s="18" t="s">
        <v>85</v>
      </c>
      <c r="C38" s="16"/>
      <c r="D38" s="10">
        <f>D39</f>
        <v>3709.4</v>
      </c>
      <c r="E38" s="10">
        <f>E39</f>
        <v>0</v>
      </c>
    </row>
    <row r="39" spans="1:5" ht="12.75">
      <c r="A39" s="105" t="s">
        <v>237</v>
      </c>
      <c r="B39" s="16" t="s">
        <v>85</v>
      </c>
      <c r="C39" s="16" t="s">
        <v>81</v>
      </c>
      <c r="D39" s="19">
        <f>'приложение 8'!F118</f>
        <v>3709.4</v>
      </c>
      <c r="E39" s="19">
        <f>'приложение 8'!G118</f>
        <v>0</v>
      </c>
    </row>
    <row r="40" spans="1:5" ht="15">
      <c r="A40" s="21" t="s">
        <v>125</v>
      </c>
      <c r="B40" s="18" t="s">
        <v>77</v>
      </c>
      <c r="C40" s="16"/>
      <c r="D40" s="10">
        <f>D41</f>
        <v>55</v>
      </c>
      <c r="E40" s="10">
        <f>E41</f>
        <v>55</v>
      </c>
    </row>
    <row r="41" spans="1:5" ht="12.75">
      <c r="A41" s="105" t="s">
        <v>307</v>
      </c>
      <c r="B41" s="16" t="s">
        <v>77</v>
      </c>
      <c r="C41" s="16" t="s">
        <v>77</v>
      </c>
      <c r="D41" s="19">
        <f>'приложение 8'!F121</f>
        <v>55</v>
      </c>
      <c r="E41" s="19">
        <f>'приложение 8'!G121</f>
        <v>55</v>
      </c>
    </row>
    <row r="42" spans="1:5" ht="15">
      <c r="A42" s="21" t="s">
        <v>114</v>
      </c>
      <c r="B42" s="18" t="s">
        <v>82</v>
      </c>
      <c r="C42" s="16"/>
      <c r="D42" s="37">
        <f>D43</f>
        <v>470</v>
      </c>
      <c r="E42" s="37">
        <f>E43</f>
        <v>260</v>
      </c>
    </row>
    <row r="43" spans="1:5" ht="12.75">
      <c r="A43" s="12" t="s">
        <v>23</v>
      </c>
      <c r="B43" s="16" t="s">
        <v>82</v>
      </c>
      <c r="C43" s="16" t="s">
        <v>72</v>
      </c>
      <c r="D43" s="103">
        <f>'приложение 8'!F128</f>
        <v>470</v>
      </c>
      <c r="E43" s="103">
        <f>'приложение 8'!G128</f>
        <v>260</v>
      </c>
    </row>
    <row r="44" spans="1:5" s="8" customFormat="1" ht="15">
      <c r="A44" s="20" t="s">
        <v>4</v>
      </c>
      <c r="B44" s="9" t="s">
        <v>83</v>
      </c>
      <c r="C44" s="9"/>
      <c r="D44" s="59">
        <f>D46+D45</f>
        <v>679</v>
      </c>
      <c r="E44" s="59">
        <f>E46+E45</f>
        <v>679</v>
      </c>
    </row>
    <row r="45" spans="1:5" s="8" customFormat="1" ht="15">
      <c r="A45" s="12" t="s">
        <v>25</v>
      </c>
      <c r="B45" s="22" t="s">
        <v>83</v>
      </c>
      <c r="C45" s="22" t="s">
        <v>72</v>
      </c>
      <c r="D45" s="103">
        <f>'приложение 8'!F134</f>
        <v>555</v>
      </c>
      <c r="E45" s="103">
        <f>'приложение 8'!G134</f>
        <v>555</v>
      </c>
    </row>
    <row r="46" spans="1:5" ht="18.75" customHeight="1">
      <c r="A46" s="23" t="s">
        <v>84</v>
      </c>
      <c r="B46" s="22" t="s">
        <v>83</v>
      </c>
      <c r="C46" s="22" t="s">
        <v>85</v>
      </c>
      <c r="D46" s="63">
        <f>'приложение 8'!F138</f>
        <v>124</v>
      </c>
      <c r="E46" s="63">
        <f>'приложение 8'!G138</f>
        <v>124</v>
      </c>
    </row>
    <row r="47" spans="1:5" ht="15">
      <c r="A47" s="20" t="s">
        <v>33</v>
      </c>
      <c r="B47" s="9" t="s">
        <v>78</v>
      </c>
      <c r="C47" s="9"/>
      <c r="D47" s="59">
        <f>D48</f>
        <v>50</v>
      </c>
      <c r="E47" s="59">
        <f>E48</f>
        <v>50</v>
      </c>
    </row>
    <row r="48" spans="1:5" ht="12.75">
      <c r="A48" s="23" t="s">
        <v>34</v>
      </c>
      <c r="B48" s="22" t="s">
        <v>78</v>
      </c>
      <c r="C48" s="22" t="s">
        <v>72</v>
      </c>
      <c r="D48" s="63">
        <f>'приложение 8'!F143</f>
        <v>50</v>
      </c>
      <c r="E48" s="63">
        <f>'приложение 8'!G143</f>
        <v>50</v>
      </c>
    </row>
    <row r="49" spans="1:5" ht="30.75">
      <c r="A49" s="106" t="s">
        <v>246</v>
      </c>
      <c r="B49" s="18" t="s">
        <v>94</v>
      </c>
      <c r="C49" s="18"/>
      <c r="D49" s="37">
        <f>D50</f>
        <v>1</v>
      </c>
      <c r="E49" s="37">
        <f>E50</f>
        <v>1</v>
      </c>
    </row>
    <row r="50" spans="1:5" ht="12.75">
      <c r="A50" s="105" t="s">
        <v>247</v>
      </c>
      <c r="B50" s="22" t="s">
        <v>94</v>
      </c>
      <c r="C50" s="22" t="s">
        <v>72</v>
      </c>
      <c r="D50" s="63">
        <f>'приложение 8'!F150</f>
        <v>1</v>
      </c>
      <c r="E50" s="63">
        <f>'приложение 8'!G150</f>
        <v>1</v>
      </c>
    </row>
    <row r="51" spans="1:5" ht="32.25" customHeight="1">
      <c r="A51" s="21" t="s">
        <v>117</v>
      </c>
      <c r="B51" s="18" t="s">
        <v>80</v>
      </c>
      <c r="C51" s="16"/>
      <c r="D51" s="10">
        <f>D52</f>
        <v>261</v>
      </c>
      <c r="E51" s="10">
        <f>E52</f>
        <v>261</v>
      </c>
    </row>
    <row r="52" spans="1:5" ht="12.75">
      <c r="A52" s="23" t="s">
        <v>115</v>
      </c>
      <c r="B52" s="16" t="s">
        <v>80</v>
      </c>
      <c r="C52" s="16" t="s">
        <v>74</v>
      </c>
      <c r="D52" s="19">
        <f>'приложение 8'!F152</f>
        <v>261</v>
      </c>
      <c r="E52" s="19">
        <f>'приложение 8'!G152</f>
        <v>261</v>
      </c>
    </row>
    <row r="53" spans="1:5" ht="15">
      <c r="A53" s="21" t="s">
        <v>86</v>
      </c>
      <c r="B53" s="16"/>
      <c r="C53" s="16"/>
      <c r="D53" s="61">
        <f>D16+D25+D29+D33+D40+D42+D44+D47+D51+D49+D38+D23</f>
        <v>36708.9</v>
      </c>
      <c r="E53" s="61">
        <f>E16+E25+E29+E33+E40+E42+E44+E47+E51+E49+E38+E23</f>
        <v>33779.5</v>
      </c>
    </row>
    <row r="54" spans="1:4" ht="15">
      <c r="A54" s="24"/>
      <c r="B54" s="3"/>
      <c r="C54" s="3"/>
      <c r="D54" s="25"/>
    </row>
    <row r="55" spans="1:4" ht="15">
      <c r="A55" s="24"/>
      <c r="B55" s="3"/>
      <c r="C55" s="3"/>
      <c r="D55" s="25"/>
    </row>
    <row r="56" spans="1:4" ht="15">
      <c r="A56" s="24"/>
      <c r="B56" s="3"/>
      <c r="C56" s="3"/>
      <c r="D56" s="25"/>
    </row>
    <row r="57" spans="1:4" ht="15">
      <c r="A57" s="24"/>
      <c r="B57" s="3"/>
      <c r="C57" s="3"/>
      <c r="D57" s="25"/>
    </row>
    <row r="58" spans="1:4" ht="15">
      <c r="A58" s="24"/>
      <c r="B58" s="3"/>
      <c r="C58" s="3"/>
      <c r="D58" s="25"/>
    </row>
    <row r="59" spans="1:4" ht="15">
      <c r="A59" s="24"/>
      <c r="B59" s="3"/>
      <c r="C59" s="3"/>
      <c r="D59" s="25"/>
    </row>
    <row r="60" spans="1:4" ht="15">
      <c r="A60" s="24"/>
      <c r="B60" s="3"/>
      <c r="C60" s="3"/>
      <c r="D60" s="25"/>
    </row>
    <row r="61" spans="1:4" ht="12.75">
      <c r="A61" s="6"/>
      <c r="B61" s="3"/>
      <c r="C61" s="3"/>
      <c r="D61" s="7"/>
    </row>
    <row r="62" spans="1:4" ht="12.75">
      <c r="A62" s="6"/>
      <c r="B62" s="3"/>
      <c r="C62" s="3"/>
      <c r="D62" s="7"/>
    </row>
    <row r="63" spans="1:4" ht="12.75">
      <c r="A63" s="6"/>
      <c r="B63" s="3"/>
      <c r="C63" s="3"/>
      <c r="D63" s="7"/>
    </row>
  </sheetData>
  <sheetProtection/>
  <mergeCells count="3">
    <mergeCell ref="A14:A15"/>
    <mergeCell ref="B14:B15"/>
    <mergeCell ref="C14:C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360" verticalDpi="360" orientation="portrait" paperSize="9" scale="7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PageLayoutView="0" workbookViewId="0" topLeftCell="A1">
      <selection activeCell="K8" sqref="K8"/>
    </sheetView>
  </sheetViews>
  <sheetFormatPr defaultColWidth="9.00390625" defaultRowHeight="12.75"/>
  <cols>
    <col min="1" max="1" width="4.625" style="0" customWidth="1"/>
    <col min="2" max="2" width="30.125" style="0" customWidth="1"/>
    <col min="3" max="4" width="8.875" style="0" customWidth="1"/>
    <col min="5" max="5" width="12.00390625" style="0" customWidth="1"/>
    <col min="6" max="6" width="10.50390625" style="0" customWidth="1"/>
  </cols>
  <sheetData>
    <row r="1" spans="3:6" ht="12.75">
      <c r="C1" s="225"/>
      <c r="D1" s="225"/>
      <c r="E1" s="225"/>
      <c r="F1" s="26"/>
    </row>
    <row r="2" spans="3:6" ht="111" customHeight="1">
      <c r="C2" s="225"/>
      <c r="D2" s="225"/>
      <c r="E2" s="225"/>
      <c r="F2" s="26"/>
    </row>
    <row r="3" spans="2:5" ht="45" customHeight="1">
      <c r="B3" s="221" t="s">
        <v>423</v>
      </c>
      <c r="C3" s="221"/>
      <c r="D3" s="221"/>
      <c r="E3" s="221"/>
    </row>
    <row r="4" ht="12.75" customHeight="1">
      <c r="F4" t="s">
        <v>5</v>
      </c>
    </row>
    <row r="5" spans="1:6" ht="12.75" customHeight="1">
      <c r="A5" s="222" t="s">
        <v>87</v>
      </c>
      <c r="B5" s="222" t="s">
        <v>88</v>
      </c>
      <c r="C5" s="223" t="s">
        <v>89</v>
      </c>
      <c r="D5" s="224"/>
      <c r="E5" s="224"/>
      <c r="F5" s="222" t="s">
        <v>24</v>
      </c>
    </row>
    <row r="6" spans="1:6" ht="12.75">
      <c r="A6" s="219"/>
      <c r="B6" s="219"/>
      <c r="C6" s="13" t="s">
        <v>90</v>
      </c>
      <c r="D6" s="13" t="s">
        <v>308</v>
      </c>
      <c r="E6" s="13" t="s">
        <v>91</v>
      </c>
      <c r="F6" s="219"/>
    </row>
    <row r="7" spans="1:6" ht="36.75" customHeight="1">
      <c r="A7" s="230">
        <v>1</v>
      </c>
      <c r="B7" s="232" t="s">
        <v>310</v>
      </c>
      <c r="C7" s="235" t="s">
        <v>317</v>
      </c>
      <c r="D7" s="235" t="s">
        <v>309</v>
      </c>
      <c r="E7" s="13" t="s">
        <v>280</v>
      </c>
      <c r="F7" s="89">
        <f>'приложение 7'!F88</f>
        <v>4812.5</v>
      </c>
    </row>
    <row r="8" spans="1:6" ht="36.75" customHeight="1">
      <c r="A8" s="231"/>
      <c r="B8" s="233"/>
      <c r="C8" s="236"/>
      <c r="D8" s="236"/>
      <c r="E8" s="34" t="s">
        <v>336</v>
      </c>
      <c r="F8" s="89">
        <f>'приложение 7'!F90</f>
        <v>54.7</v>
      </c>
    </row>
    <row r="9" spans="1:6" ht="51" customHeight="1">
      <c r="A9" s="227"/>
      <c r="B9" s="234"/>
      <c r="C9" s="227"/>
      <c r="D9" s="227"/>
      <c r="E9" s="34" t="s">
        <v>281</v>
      </c>
      <c r="F9" s="28">
        <f>'приложение 7'!F92</f>
        <v>3145.2</v>
      </c>
    </row>
    <row r="10" spans="1:6" ht="45" customHeight="1">
      <c r="A10" s="230">
        <v>2</v>
      </c>
      <c r="B10" s="228" t="s">
        <v>311</v>
      </c>
      <c r="C10" s="237" t="s">
        <v>318</v>
      </c>
      <c r="D10" s="235" t="s">
        <v>309</v>
      </c>
      <c r="E10" s="34" t="s">
        <v>284</v>
      </c>
      <c r="F10" s="32">
        <f>'приложение 7'!F99</f>
        <v>630</v>
      </c>
    </row>
    <row r="11" spans="1:6" ht="24" customHeight="1" hidden="1">
      <c r="A11" s="227"/>
      <c r="B11" s="229"/>
      <c r="C11" s="219"/>
      <c r="D11" s="227"/>
      <c r="E11" s="67" t="s">
        <v>283</v>
      </c>
      <c r="F11" s="31">
        <f>'приложение 7'!F98</f>
        <v>0</v>
      </c>
    </row>
    <row r="12" spans="1:6" ht="24" customHeight="1">
      <c r="A12" s="230">
        <v>3</v>
      </c>
      <c r="B12" s="238" t="s">
        <v>229</v>
      </c>
      <c r="C12" s="13" t="s">
        <v>318</v>
      </c>
      <c r="D12" s="235" t="s">
        <v>309</v>
      </c>
      <c r="E12" s="226" t="s">
        <v>285</v>
      </c>
      <c r="F12" s="28">
        <f>'приложение 7'!F100</f>
        <v>1161.4</v>
      </c>
    </row>
    <row r="13" spans="1:6" ht="39" customHeight="1">
      <c r="A13" s="231"/>
      <c r="B13" s="239"/>
      <c r="C13" s="13" t="s">
        <v>66</v>
      </c>
      <c r="D13" s="231"/>
      <c r="E13" s="227"/>
      <c r="F13" s="28">
        <f>'приложение 7'!F112</f>
        <v>150</v>
      </c>
    </row>
    <row r="14" spans="1:6" ht="22.5" customHeight="1" hidden="1">
      <c r="A14" s="227"/>
      <c r="B14" s="229"/>
      <c r="C14" s="17" t="s">
        <v>319</v>
      </c>
      <c r="D14" s="227"/>
      <c r="E14" s="34" t="s">
        <v>289</v>
      </c>
      <c r="F14" s="32">
        <f>'приложение 7'!F118</f>
        <v>0</v>
      </c>
    </row>
    <row r="15" spans="1:6" ht="39">
      <c r="A15" s="29">
        <v>4</v>
      </c>
      <c r="B15" s="62" t="s">
        <v>232</v>
      </c>
      <c r="C15" s="17" t="s">
        <v>66</v>
      </c>
      <c r="D15" s="17" t="s">
        <v>309</v>
      </c>
      <c r="E15" s="34" t="s">
        <v>288</v>
      </c>
      <c r="F15" s="35">
        <f>'приложение 7'!F108</f>
        <v>50</v>
      </c>
    </row>
    <row r="16" spans="1:6" ht="25.5" customHeight="1">
      <c r="A16" s="29">
        <v>5</v>
      </c>
      <c r="B16" s="27" t="s">
        <v>312</v>
      </c>
      <c r="C16" s="30" t="s">
        <v>320</v>
      </c>
      <c r="D16" s="17" t="s">
        <v>309</v>
      </c>
      <c r="E16" s="34" t="s">
        <v>290</v>
      </c>
      <c r="F16" s="28">
        <f>'приложение 7'!F122</f>
        <v>50.1</v>
      </c>
    </row>
    <row r="17" spans="1:6" ht="50.25" customHeight="1">
      <c r="A17" s="17" t="s">
        <v>321</v>
      </c>
      <c r="B17" s="12" t="s">
        <v>313</v>
      </c>
      <c r="C17" s="30" t="s">
        <v>67</v>
      </c>
      <c r="D17" s="17" t="s">
        <v>309</v>
      </c>
      <c r="E17" s="66" t="s">
        <v>291</v>
      </c>
      <c r="F17" s="32">
        <f>'приложение 7'!F124</f>
        <v>529</v>
      </c>
    </row>
    <row r="18" spans="1:6" ht="66.75" customHeight="1">
      <c r="A18" s="17" t="s">
        <v>322</v>
      </c>
      <c r="B18" s="62" t="s">
        <v>314</v>
      </c>
      <c r="C18" s="30" t="s">
        <v>69</v>
      </c>
      <c r="D18" s="17" t="s">
        <v>309</v>
      </c>
      <c r="E18" s="34" t="s">
        <v>298</v>
      </c>
      <c r="F18" s="32">
        <f>'приложение 7'!F137</f>
        <v>75</v>
      </c>
    </row>
    <row r="19" spans="1:6" ht="26.25" customHeight="1" hidden="1">
      <c r="A19" s="235" t="s">
        <v>323</v>
      </c>
      <c r="B19" s="228" t="s">
        <v>315</v>
      </c>
      <c r="C19" s="30" t="s">
        <v>63</v>
      </c>
      <c r="D19" s="235" t="s">
        <v>309</v>
      </c>
      <c r="E19" s="240" t="s">
        <v>264</v>
      </c>
      <c r="F19" s="32">
        <f>'приложение 7'!F45</f>
        <v>0</v>
      </c>
    </row>
    <row r="20" spans="1:6" ht="49.5" customHeight="1">
      <c r="A20" s="227"/>
      <c r="B20" s="229"/>
      <c r="C20" s="30" t="s">
        <v>66</v>
      </c>
      <c r="D20" s="227"/>
      <c r="E20" s="227"/>
      <c r="F20" s="32">
        <f>'приложение 7'!F110</f>
        <v>5</v>
      </c>
    </row>
    <row r="21" spans="1:6" ht="32.25" customHeight="1" hidden="1">
      <c r="A21" s="235" t="s">
        <v>324</v>
      </c>
      <c r="B21" s="228" t="s">
        <v>326</v>
      </c>
      <c r="C21" s="30" t="s">
        <v>65</v>
      </c>
      <c r="D21" s="235" t="s">
        <v>309</v>
      </c>
      <c r="E21" s="226" t="s">
        <v>297</v>
      </c>
      <c r="F21" s="32">
        <f>'приложение 7'!F74</f>
        <v>0</v>
      </c>
    </row>
    <row r="22" spans="1:6" ht="51" customHeight="1">
      <c r="A22" s="227"/>
      <c r="B22" s="229"/>
      <c r="C22" s="17" t="s">
        <v>325</v>
      </c>
      <c r="D22" s="227"/>
      <c r="E22" s="227"/>
      <c r="F22" s="29">
        <f>'приложение 7'!F134</f>
        <v>100</v>
      </c>
    </row>
    <row r="23" spans="1:6" ht="77.25" customHeight="1">
      <c r="A23" s="32">
        <v>10</v>
      </c>
      <c r="B23" s="90" t="s">
        <v>316</v>
      </c>
      <c r="C23" s="17" t="s">
        <v>64</v>
      </c>
      <c r="D23" s="32">
        <v>917</v>
      </c>
      <c r="E23" s="32">
        <v>7951400000</v>
      </c>
      <c r="F23" s="29">
        <f>'приложение 7'!F70</f>
        <v>308</v>
      </c>
    </row>
    <row r="24" spans="1:6" ht="19.5" customHeight="1">
      <c r="A24" s="33"/>
      <c r="B24" s="36" t="s">
        <v>92</v>
      </c>
      <c r="C24" s="33"/>
      <c r="D24" s="33"/>
      <c r="E24" s="33"/>
      <c r="F24" s="37">
        <f>SUM(F7:F23)</f>
        <v>11070.9</v>
      </c>
    </row>
  </sheetData>
  <sheetProtection/>
  <mergeCells count="27">
    <mergeCell ref="A21:A22"/>
    <mergeCell ref="B21:B22"/>
    <mergeCell ref="D21:D22"/>
    <mergeCell ref="E21:E22"/>
    <mergeCell ref="A12:A14"/>
    <mergeCell ref="B12:B14"/>
    <mergeCell ref="D12:D14"/>
    <mergeCell ref="A19:A20"/>
    <mergeCell ref="D19:D20"/>
    <mergeCell ref="E19:E20"/>
    <mergeCell ref="E12:E13"/>
    <mergeCell ref="B19:B20"/>
    <mergeCell ref="A7:A9"/>
    <mergeCell ref="B7:B9"/>
    <mergeCell ref="C7:C9"/>
    <mergeCell ref="D7:D9"/>
    <mergeCell ref="A10:A11"/>
    <mergeCell ref="B10:B11"/>
    <mergeCell ref="C10:C11"/>
    <mergeCell ref="D10:D11"/>
    <mergeCell ref="B3:E3"/>
    <mergeCell ref="F5:F6"/>
    <mergeCell ref="A5:A6"/>
    <mergeCell ref="B5:B6"/>
    <mergeCell ref="C5:E5"/>
    <mergeCell ref="C1:E1"/>
    <mergeCell ref="C2:E2"/>
  </mergeCells>
  <printOptions/>
  <pageMargins left="0.5905511811023623" right="0.1968503937007874" top="0.4724409448818898" bottom="0.35433070866141736" header="0.5118110236220472" footer="0.1968503937007874"/>
  <pageSetup fitToHeight="1" fitToWidth="1" horizontalDpi="360" verticalDpi="360" orientation="portrait" paperSize="9" scale="9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G23"/>
  <sheetViews>
    <sheetView zoomScalePageLayoutView="0" workbookViewId="0" topLeftCell="A1">
      <selection activeCell="K3" sqref="K3"/>
    </sheetView>
  </sheetViews>
  <sheetFormatPr defaultColWidth="9.00390625" defaultRowHeight="12.75"/>
  <cols>
    <col min="1" max="1" width="4.625" style="0" customWidth="1"/>
    <col min="2" max="2" width="30.125" style="0" customWidth="1"/>
    <col min="3" max="4" width="8.875" style="0" customWidth="1"/>
    <col min="5" max="5" width="12.00390625" style="0" customWidth="1"/>
    <col min="6" max="6" width="10.50390625" style="0" customWidth="1"/>
  </cols>
  <sheetData>
    <row r="1" spans="3:6" ht="12.75">
      <c r="C1" s="225"/>
      <c r="D1" s="225"/>
      <c r="E1" s="225"/>
      <c r="F1" s="26"/>
    </row>
    <row r="2" spans="3:6" ht="111" customHeight="1">
      <c r="C2" s="225"/>
      <c r="D2" s="225"/>
      <c r="E2" s="225"/>
      <c r="F2" s="26"/>
    </row>
    <row r="3" spans="1:7" ht="45" customHeight="1">
      <c r="A3" s="221" t="s">
        <v>348</v>
      </c>
      <c r="B3" s="241"/>
      <c r="C3" s="241"/>
      <c r="D3" s="241"/>
      <c r="E3" s="241"/>
      <c r="F3" s="241"/>
      <c r="G3" s="241"/>
    </row>
    <row r="4" ht="12.75" customHeight="1">
      <c r="F4" t="s">
        <v>5</v>
      </c>
    </row>
    <row r="5" spans="1:7" ht="12.75" customHeight="1">
      <c r="A5" s="222" t="s">
        <v>87</v>
      </c>
      <c r="B5" s="222" t="s">
        <v>88</v>
      </c>
      <c r="C5" s="223" t="s">
        <v>89</v>
      </c>
      <c r="D5" s="224"/>
      <c r="E5" s="224"/>
      <c r="F5" s="222" t="s">
        <v>346</v>
      </c>
      <c r="G5" s="222" t="s">
        <v>347</v>
      </c>
    </row>
    <row r="6" spans="1:7" ht="12.75">
      <c r="A6" s="219"/>
      <c r="B6" s="219"/>
      <c r="C6" s="13" t="s">
        <v>90</v>
      </c>
      <c r="D6" s="13" t="s">
        <v>308</v>
      </c>
      <c r="E6" s="13" t="s">
        <v>91</v>
      </c>
      <c r="F6" s="219"/>
      <c r="G6" s="219"/>
    </row>
    <row r="7" spans="1:7" ht="36.75" customHeight="1">
      <c r="A7" s="230">
        <v>1</v>
      </c>
      <c r="B7" s="232" t="s">
        <v>310</v>
      </c>
      <c r="C7" s="235" t="s">
        <v>317</v>
      </c>
      <c r="D7" s="235" t="s">
        <v>309</v>
      </c>
      <c r="E7" s="13" t="s">
        <v>280</v>
      </c>
      <c r="F7" s="89">
        <f>'приложение 8'!F89</f>
        <v>5352.1</v>
      </c>
      <c r="G7" s="89">
        <f>'приложение 8'!G89</f>
        <v>5651.5</v>
      </c>
    </row>
    <row r="8" spans="1:7" ht="51" customHeight="1">
      <c r="A8" s="227"/>
      <c r="B8" s="234"/>
      <c r="C8" s="227"/>
      <c r="D8" s="227"/>
      <c r="E8" s="34" t="s">
        <v>281</v>
      </c>
      <c r="F8" s="28">
        <f>'приложение 8'!F93</f>
        <v>1536.4</v>
      </c>
      <c r="G8" s="28">
        <f>'приложение 8'!G93</f>
        <v>1536.4</v>
      </c>
    </row>
    <row r="9" spans="1:7" ht="42" customHeight="1">
      <c r="A9" s="230">
        <v>2</v>
      </c>
      <c r="B9" s="228" t="s">
        <v>311</v>
      </c>
      <c r="C9" s="237" t="s">
        <v>318</v>
      </c>
      <c r="D9" s="235" t="s">
        <v>309</v>
      </c>
      <c r="E9" s="34" t="s">
        <v>284</v>
      </c>
      <c r="F9" s="32">
        <f>'приложение 8'!F100</f>
        <v>100</v>
      </c>
      <c r="G9" s="32">
        <f>'приложение 8'!G100</f>
        <v>100</v>
      </c>
    </row>
    <row r="10" spans="1:7" ht="24" customHeight="1" hidden="1">
      <c r="A10" s="227"/>
      <c r="B10" s="229"/>
      <c r="C10" s="219"/>
      <c r="D10" s="227"/>
      <c r="E10" s="67" t="s">
        <v>283</v>
      </c>
      <c r="F10" s="31">
        <f>'приложение 7'!F98</f>
        <v>0</v>
      </c>
      <c r="G10" s="31">
        <f>'приложение 7'!G98</f>
        <v>0</v>
      </c>
    </row>
    <row r="11" spans="1:7" ht="24" customHeight="1">
      <c r="A11" s="230">
        <v>3</v>
      </c>
      <c r="B11" s="238" t="s">
        <v>229</v>
      </c>
      <c r="C11" s="13" t="s">
        <v>318</v>
      </c>
      <c r="D11" s="235" t="s">
        <v>309</v>
      </c>
      <c r="E11" s="226" t="s">
        <v>285</v>
      </c>
      <c r="F11" s="28">
        <f>'приложение 8'!F101</f>
        <v>600</v>
      </c>
      <c r="G11" s="28">
        <f>'приложение 8'!G101</f>
        <v>100</v>
      </c>
    </row>
    <row r="12" spans="1:7" ht="19.5" customHeight="1">
      <c r="A12" s="231"/>
      <c r="B12" s="239"/>
      <c r="C12" s="13" t="s">
        <v>66</v>
      </c>
      <c r="D12" s="231"/>
      <c r="E12" s="227"/>
      <c r="F12" s="28">
        <f>'приложение 8'!F112</f>
        <v>187.3</v>
      </c>
      <c r="G12" s="28">
        <f>'приложение 8'!G112</f>
        <v>150</v>
      </c>
    </row>
    <row r="13" spans="1:7" ht="22.5" customHeight="1">
      <c r="A13" s="227"/>
      <c r="B13" s="229"/>
      <c r="C13" s="17" t="s">
        <v>319</v>
      </c>
      <c r="D13" s="227"/>
      <c r="E13" s="34" t="s">
        <v>289</v>
      </c>
      <c r="F13" s="32">
        <f>'приложение 8'!F118</f>
        <v>3709.4</v>
      </c>
      <c r="G13" s="32">
        <f>'приложение 8'!G118</f>
        <v>0</v>
      </c>
    </row>
    <row r="14" spans="1:7" ht="39">
      <c r="A14" s="29">
        <v>4</v>
      </c>
      <c r="B14" s="62" t="s">
        <v>232</v>
      </c>
      <c r="C14" s="17" t="s">
        <v>66</v>
      </c>
      <c r="D14" s="17" t="s">
        <v>309</v>
      </c>
      <c r="E14" s="34" t="s">
        <v>288</v>
      </c>
      <c r="F14" s="35">
        <f>'приложение 8'!F109</f>
        <v>50</v>
      </c>
      <c r="G14" s="35">
        <f>'приложение 8'!G109</f>
        <v>50</v>
      </c>
    </row>
    <row r="15" spans="1:7" ht="25.5" customHeight="1" hidden="1">
      <c r="A15" s="29">
        <v>5</v>
      </c>
      <c r="B15" s="27" t="s">
        <v>312</v>
      </c>
      <c r="C15" s="30" t="s">
        <v>320</v>
      </c>
      <c r="D15" s="17" t="s">
        <v>309</v>
      </c>
      <c r="E15" s="34" t="s">
        <v>290</v>
      </c>
      <c r="F15" s="28">
        <f>'приложение 8'!F123</f>
        <v>0</v>
      </c>
      <c r="G15" s="28">
        <f>'приложение 8'!G123</f>
        <v>0</v>
      </c>
    </row>
    <row r="16" spans="1:7" ht="50.25" customHeight="1" hidden="1">
      <c r="A16" s="17" t="s">
        <v>321</v>
      </c>
      <c r="B16" s="12" t="s">
        <v>313</v>
      </c>
      <c r="C16" s="30" t="s">
        <v>67</v>
      </c>
      <c r="D16" s="17" t="s">
        <v>309</v>
      </c>
      <c r="E16" s="66" t="s">
        <v>291</v>
      </c>
      <c r="F16" s="32">
        <f>'приложение 8'!F129</f>
        <v>0</v>
      </c>
      <c r="G16" s="32">
        <f>'приложение 8'!G129</f>
        <v>0</v>
      </c>
    </row>
    <row r="17" spans="1:7" ht="66.75" customHeight="1" hidden="1">
      <c r="A17" s="17" t="s">
        <v>322</v>
      </c>
      <c r="B17" s="62" t="s">
        <v>314</v>
      </c>
      <c r="C17" s="30" t="s">
        <v>69</v>
      </c>
      <c r="D17" s="17" t="s">
        <v>309</v>
      </c>
      <c r="E17" s="34" t="s">
        <v>298</v>
      </c>
      <c r="F17" s="32">
        <f>'приложение 8'!F147</f>
        <v>0</v>
      </c>
      <c r="G17" s="32">
        <f>'приложение 8'!G147</f>
        <v>0</v>
      </c>
    </row>
    <row r="18" spans="1:7" ht="26.25" customHeight="1" hidden="1">
      <c r="A18" s="235" t="s">
        <v>323</v>
      </c>
      <c r="B18" s="228" t="s">
        <v>315</v>
      </c>
      <c r="C18" s="30" t="s">
        <v>63</v>
      </c>
      <c r="D18" s="235" t="s">
        <v>309</v>
      </c>
      <c r="E18" s="240" t="s">
        <v>264</v>
      </c>
      <c r="F18" s="32">
        <f>'приложение 7'!F45</f>
        <v>0</v>
      </c>
      <c r="G18" s="32">
        <f>'приложение 7'!G45</f>
        <v>0</v>
      </c>
    </row>
    <row r="19" spans="1:7" ht="26.25" customHeight="1" hidden="1">
      <c r="A19" s="227"/>
      <c r="B19" s="229"/>
      <c r="C19" s="30" t="s">
        <v>66</v>
      </c>
      <c r="D19" s="227"/>
      <c r="E19" s="227"/>
      <c r="F19" s="32">
        <f>'приложение 8'!F110</f>
        <v>0</v>
      </c>
      <c r="G19" s="32">
        <f>'приложение 8'!G110</f>
        <v>0</v>
      </c>
    </row>
    <row r="20" spans="1:7" ht="32.25" customHeight="1" hidden="1">
      <c r="A20" s="235" t="s">
        <v>324</v>
      </c>
      <c r="B20" s="228" t="s">
        <v>326</v>
      </c>
      <c r="C20" s="30" t="s">
        <v>65</v>
      </c>
      <c r="D20" s="235" t="s">
        <v>309</v>
      </c>
      <c r="E20" s="226" t="s">
        <v>297</v>
      </c>
      <c r="F20" s="32">
        <f>'приложение 8'!F75</f>
        <v>0</v>
      </c>
      <c r="G20" s="32">
        <f>'приложение 8'!G75</f>
        <v>0</v>
      </c>
    </row>
    <row r="21" spans="1:7" ht="32.25" customHeight="1" hidden="1">
      <c r="A21" s="227"/>
      <c r="B21" s="229"/>
      <c r="C21" s="17" t="s">
        <v>325</v>
      </c>
      <c r="D21" s="227"/>
      <c r="E21" s="227"/>
      <c r="F21" s="29">
        <f>'приложение 8'!F142</f>
        <v>0</v>
      </c>
      <c r="G21" s="29">
        <f>'приложение 8'!G142</f>
        <v>0</v>
      </c>
    </row>
    <row r="22" spans="1:7" ht="77.25" customHeight="1" hidden="1">
      <c r="A22" s="32">
        <v>10</v>
      </c>
      <c r="B22" s="90" t="s">
        <v>316</v>
      </c>
      <c r="C22" s="17" t="s">
        <v>64</v>
      </c>
      <c r="D22" s="32">
        <v>917</v>
      </c>
      <c r="E22" s="32">
        <v>7951400000</v>
      </c>
      <c r="F22" s="29">
        <f>'приложение 8'!F71</f>
        <v>0</v>
      </c>
      <c r="G22" s="29">
        <f>'приложение 8'!G71</f>
        <v>0</v>
      </c>
    </row>
    <row r="23" spans="1:7" ht="19.5" customHeight="1">
      <c r="A23" s="33"/>
      <c r="B23" s="36" t="s">
        <v>92</v>
      </c>
      <c r="C23" s="33"/>
      <c r="D23" s="33"/>
      <c r="E23" s="33"/>
      <c r="F23" s="37">
        <f>SUM(F7:F22)</f>
        <v>11535.2</v>
      </c>
      <c r="G23" s="37">
        <f>SUM(G7:G22)</f>
        <v>7587.9</v>
      </c>
    </row>
  </sheetData>
  <sheetProtection/>
  <mergeCells count="28">
    <mergeCell ref="A20:A21"/>
    <mergeCell ref="B20:B21"/>
    <mergeCell ref="D20:D21"/>
    <mergeCell ref="E20:E21"/>
    <mergeCell ref="G5:G6"/>
    <mergeCell ref="A3:G3"/>
    <mergeCell ref="A11:A13"/>
    <mergeCell ref="B11:B13"/>
    <mergeCell ref="D11:D13"/>
    <mergeCell ref="E11:E12"/>
    <mergeCell ref="A18:A19"/>
    <mergeCell ref="B18:B19"/>
    <mergeCell ref="D18:D19"/>
    <mergeCell ref="E18:E19"/>
    <mergeCell ref="F5:F6"/>
    <mergeCell ref="A7:A8"/>
    <mergeCell ref="B7:B8"/>
    <mergeCell ref="C7:C8"/>
    <mergeCell ref="D7:D8"/>
    <mergeCell ref="A9:A10"/>
    <mergeCell ref="B9:B10"/>
    <mergeCell ref="C9:C10"/>
    <mergeCell ref="D9:D10"/>
    <mergeCell ref="C1:E1"/>
    <mergeCell ref="C2:E2"/>
    <mergeCell ref="A5:A6"/>
    <mergeCell ref="B5:B6"/>
    <mergeCell ref="C5:E5"/>
  </mergeCells>
  <printOptions/>
  <pageMargins left="0.7" right="0.7" top="0.75" bottom="0.75" header="0.3" footer="0.3"/>
  <pageSetup horizontalDpi="360" verticalDpi="36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31"/>
  <sheetViews>
    <sheetView zoomScalePageLayoutView="0" workbookViewId="0" topLeftCell="B19">
      <selection activeCell="I8" sqref="I8"/>
    </sheetView>
  </sheetViews>
  <sheetFormatPr defaultColWidth="7.50390625" defaultRowHeight="12.75"/>
  <cols>
    <col min="1" max="1" width="0.12890625" style="171" hidden="1" customWidth="1"/>
    <col min="2" max="2" width="50.375" style="171" customWidth="1"/>
    <col min="3" max="3" width="22.875" style="198" customWidth="1"/>
    <col min="4" max="4" width="15.625" style="199" customWidth="1"/>
    <col min="5" max="16384" width="7.50390625" style="171" customWidth="1"/>
  </cols>
  <sheetData>
    <row r="1" spans="2:5" ht="12">
      <c r="B1" s="242"/>
      <c r="C1" s="243"/>
      <c r="D1" s="243"/>
      <c r="E1" s="184"/>
    </row>
    <row r="2" spans="2:5" ht="12">
      <c r="B2" s="244"/>
      <c r="C2" s="243"/>
      <c r="D2" s="243"/>
      <c r="E2" s="184"/>
    </row>
    <row r="3" spans="2:5" ht="12">
      <c r="B3" s="244"/>
      <c r="C3" s="243"/>
      <c r="D3" s="243"/>
      <c r="E3" s="184"/>
    </row>
    <row r="4" spans="2:5" ht="12">
      <c r="B4" s="185"/>
      <c r="C4" s="184"/>
      <c r="D4" s="184"/>
      <c r="E4" s="184"/>
    </row>
    <row r="5" spans="2:63" ht="110.25" customHeight="1">
      <c r="B5" s="245" t="s">
        <v>391</v>
      </c>
      <c r="C5" s="245"/>
      <c r="D5" s="245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0"/>
      <c r="AO5" s="180"/>
      <c r="AP5" s="180"/>
      <c r="AQ5" s="180"/>
      <c r="AR5" s="180"/>
      <c r="AS5" s="180"/>
      <c r="AT5" s="180"/>
      <c r="AU5" s="180"/>
      <c r="AV5" s="180"/>
      <c r="AW5" s="180"/>
      <c r="AX5" s="180"/>
      <c r="AY5" s="180"/>
      <c r="AZ5" s="180"/>
      <c r="BA5" s="180"/>
      <c r="BB5" s="180"/>
      <c r="BC5" s="180"/>
      <c r="BD5" s="180"/>
      <c r="BE5" s="180"/>
      <c r="BF5" s="180"/>
      <c r="BG5" s="180"/>
      <c r="BH5" s="180"/>
      <c r="BI5" s="180"/>
      <c r="BJ5" s="180"/>
      <c r="BK5" s="180"/>
    </row>
    <row r="6" spans="2:63" ht="12">
      <c r="B6" s="186"/>
      <c r="C6" s="186"/>
      <c r="D6" s="186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80"/>
      <c r="AW6" s="180"/>
      <c r="AX6" s="180"/>
      <c r="AY6" s="180"/>
      <c r="AZ6" s="180"/>
      <c r="BA6" s="180"/>
      <c r="BB6" s="180"/>
      <c r="BC6" s="180"/>
      <c r="BD6" s="180"/>
      <c r="BE6" s="180"/>
      <c r="BF6" s="180"/>
      <c r="BG6" s="180"/>
      <c r="BH6" s="180"/>
      <c r="BI6" s="180"/>
      <c r="BJ6" s="180"/>
      <c r="BK6" s="180"/>
    </row>
    <row r="7" spans="1:63" ht="31.5" customHeight="1">
      <c r="A7" s="172"/>
      <c r="B7" s="173" t="s">
        <v>367</v>
      </c>
      <c r="C7" s="174" t="s">
        <v>368</v>
      </c>
      <c r="D7" s="187" t="s">
        <v>369</v>
      </c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</row>
    <row r="8" spans="1:63" ht="11.25" customHeight="1">
      <c r="A8" s="172"/>
      <c r="B8" s="188">
        <v>1</v>
      </c>
      <c r="C8" s="189">
        <v>3</v>
      </c>
      <c r="D8" s="190">
        <v>4</v>
      </c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180"/>
      <c r="BE8" s="180"/>
      <c r="BF8" s="180"/>
      <c r="BG8" s="180"/>
      <c r="BH8" s="180"/>
      <c r="BI8" s="180"/>
      <c r="BJ8" s="180"/>
      <c r="BK8" s="180"/>
    </row>
    <row r="9" spans="1:63" ht="24" customHeight="1" thickBot="1">
      <c r="A9" s="172"/>
      <c r="B9" s="191" t="s">
        <v>349</v>
      </c>
      <c r="C9" s="192" t="s">
        <v>350</v>
      </c>
      <c r="D9" s="175">
        <f>D10</f>
        <v>1110</v>
      </c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0"/>
      <c r="BJ9" s="180"/>
      <c r="BK9" s="180"/>
    </row>
    <row r="10" spans="2:63" ht="26.25" customHeight="1" thickBot="1">
      <c r="B10" s="191" t="s">
        <v>351</v>
      </c>
      <c r="C10" s="192" t="s">
        <v>352</v>
      </c>
      <c r="D10" s="176">
        <f>D11</f>
        <v>1110</v>
      </c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180"/>
      <c r="BH10" s="180"/>
      <c r="BI10" s="180"/>
      <c r="BJ10" s="180"/>
      <c r="BK10" s="180"/>
    </row>
    <row r="11" spans="2:63" ht="27" customHeight="1" thickBot="1">
      <c r="B11" s="193" t="s">
        <v>353</v>
      </c>
      <c r="C11" s="194" t="s">
        <v>354</v>
      </c>
      <c r="D11" s="175">
        <f>D12</f>
        <v>1110</v>
      </c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180"/>
      <c r="BG11" s="180"/>
      <c r="BH11" s="180"/>
      <c r="BI11" s="180"/>
      <c r="BJ11" s="180"/>
      <c r="BK11" s="180"/>
    </row>
    <row r="12" spans="2:63" ht="29.25" customHeight="1" thickBot="1">
      <c r="B12" s="193" t="s">
        <v>355</v>
      </c>
      <c r="C12" s="194" t="s">
        <v>356</v>
      </c>
      <c r="D12" s="177">
        <v>1110</v>
      </c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  <c r="BF12" s="180"/>
      <c r="BG12" s="180"/>
      <c r="BH12" s="180"/>
      <c r="BI12" s="180"/>
      <c r="BJ12" s="180"/>
      <c r="BK12" s="180"/>
    </row>
    <row r="13" spans="2:63" ht="29.25" customHeight="1" thickBot="1">
      <c r="B13" s="193" t="s">
        <v>357</v>
      </c>
      <c r="C13" s="194" t="s">
        <v>358</v>
      </c>
      <c r="D13" s="178">
        <v>0</v>
      </c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O13" s="180"/>
      <c r="AP13" s="180"/>
      <c r="AQ13" s="180"/>
      <c r="AR13" s="180"/>
      <c r="AS13" s="180"/>
      <c r="AT13" s="180"/>
      <c r="AU13" s="180"/>
      <c r="AV13" s="180"/>
      <c r="AW13" s="180"/>
      <c r="AX13" s="180"/>
      <c r="AY13" s="180"/>
      <c r="AZ13" s="180"/>
      <c r="BA13" s="180"/>
      <c r="BB13" s="180"/>
      <c r="BC13" s="180"/>
      <c r="BD13" s="180"/>
      <c r="BE13" s="180"/>
      <c r="BF13" s="180"/>
      <c r="BG13" s="180"/>
      <c r="BH13" s="180"/>
      <c r="BI13" s="180"/>
      <c r="BJ13" s="180"/>
      <c r="BK13" s="180"/>
    </row>
    <row r="14" spans="2:63" ht="29.25" customHeight="1" thickBot="1">
      <c r="B14" s="193" t="s">
        <v>424</v>
      </c>
      <c r="C14" s="194" t="s">
        <v>359</v>
      </c>
      <c r="D14" s="175">
        <v>0</v>
      </c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80"/>
      <c r="AT14" s="180"/>
      <c r="AU14" s="180"/>
      <c r="AV14" s="180"/>
      <c r="AW14" s="180"/>
      <c r="AX14" s="180"/>
      <c r="AY14" s="180"/>
      <c r="AZ14" s="180"/>
      <c r="BA14" s="180"/>
      <c r="BB14" s="180"/>
      <c r="BC14" s="180"/>
      <c r="BD14" s="180"/>
      <c r="BE14" s="180"/>
      <c r="BF14" s="180"/>
      <c r="BG14" s="180"/>
      <c r="BH14" s="180"/>
      <c r="BI14" s="180"/>
      <c r="BJ14" s="180"/>
      <c r="BK14" s="180"/>
    </row>
    <row r="15" spans="2:63" ht="41.25" customHeight="1" thickBot="1">
      <c r="B15" s="191" t="s">
        <v>425</v>
      </c>
      <c r="C15" s="192" t="s">
        <v>360</v>
      </c>
      <c r="D15" s="177">
        <f>D16</f>
        <v>0</v>
      </c>
      <c r="E15" s="180"/>
      <c r="F15" s="180"/>
      <c r="G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80"/>
      <c r="AT15" s="180"/>
      <c r="AU15" s="180"/>
      <c r="AV15" s="180"/>
      <c r="AW15" s="180"/>
      <c r="AX15" s="180"/>
      <c r="AY15" s="180"/>
      <c r="AZ15" s="180"/>
      <c r="BA15" s="180"/>
      <c r="BB15" s="180"/>
      <c r="BC15" s="180"/>
      <c r="BD15" s="180"/>
      <c r="BE15" s="180"/>
      <c r="BF15" s="180"/>
      <c r="BG15" s="180"/>
      <c r="BH15" s="180"/>
      <c r="BI15" s="180"/>
      <c r="BJ15" s="180"/>
      <c r="BK15" s="180"/>
    </row>
    <row r="16" spans="2:63" ht="39.75" customHeight="1" thickBot="1">
      <c r="B16" s="193" t="s">
        <v>361</v>
      </c>
      <c r="C16" s="194" t="s">
        <v>362</v>
      </c>
      <c r="D16" s="177">
        <f>D17</f>
        <v>0</v>
      </c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80"/>
      <c r="AZ16" s="180"/>
      <c r="BA16" s="180"/>
      <c r="BB16" s="180"/>
      <c r="BC16" s="180"/>
      <c r="BD16" s="180"/>
      <c r="BE16" s="180"/>
      <c r="BF16" s="180"/>
      <c r="BG16" s="180"/>
      <c r="BH16" s="180"/>
      <c r="BI16" s="180"/>
      <c r="BJ16" s="180"/>
      <c r="BK16" s="180"/>
    </row>
    <row r="17" spans="1:63" ht="34.5" customHeight="1" thickBot="1">
      <c r="A17" s="179">
        <v>1010200</v>
      </c>
      <c r="B17" s="193" t="s">
        <v>363</v>
      </c>
      <c r="C17" s="194" t="s">
        <v>364</v>
      </c>
      <c r="D17" s="176">
        <v>0</v>
      </c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  <c r="AS17" s="180"/>
      <c r="AT17" s="180"/>
      <c r="AU17" s="180"/>
      <c r="AV17" s="180"/>
      <c r="AW17" s="180"/>
      <c r="AX17" s="180"/>
      <c r="AY17" s="180"/>
      <c r="AZ17" s="180"/>
      <c r="BA17" s="180"/>
      <c r="BB17" s="180"/>
      <c r="BC17" s="180"/>
      <c r="BD17" s="180"/>
      <c r="BE17" s="180"/>
      <c r="BF17" s="180"/>
      <c r="BG17" s="180"/>
      <c r="BH17" s="180"/>
      <c r="BI17" s="180"/>
      <c r="BJ17" s="180"/>
      <c r="BK17" s="180"/>
    </row>
    <row r="18" spans="1:63" ht="27.75" customHeight="1" thickBot="1">
      <c r="A18" s="172">
        <v>1010201</v>
      </c>
      <c r="B18" s="193" t="s">
        <v>365</v>
      </c>
      <c r="C18" s="194" t="s">
        <v>366</v>
      </c>
      <c r="D18" s="177">
        <v>0</v>
      </c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  <c r="AO18" s="180"/>
      <c r="AP18" s="180"/>
      <c r="AQ18" s="180"/>
      <c r="AR18" s="180"/>
      <c r="AS18" s="180"/>
      <c r="AT18" s="180"/>
      <c r="AU18" s="180"/>
      <c r="AV18" s="180"/>
      <c r="AW18" s="180"/>
      <c r="AX18" s="180"/>
      <c r="AY18" s="180"/>
      <c r="AZ18" s="180"/>
      <c r="BA18" s="180"/>
      <c r="BB18" s="180"/>
      <c r="BC18" s="180"/>
      <c r="BD18" s="180"/>
      <c r="BE18" s="180"/>
      <c r="BF18" s="180"/>
      <c r="BG18" s="180"/>
      <c r="BH18" s="180"/>
      <c r="BI18" s="180"/>
      <c r="BJ18" s="180"/>
      <c r="BK18" s="180"/>
    </row>
    <row r="19" spans="1:63" ht="38.25" customHeight="1" thickBot="1">
      <c r="A19" s="172"/>
      <c r="B19" s="193" t="s">
        <v>426</v>
      </c>
      <c r="C19" s="194" t="s">
        <v>380</v>
      </c>
      <c r="D19" s="178">
        <v>0</v>
      </c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0"/>
      <c r="AU19" s="180"/>
      <c r="AV19" s="180"/>
      <c r="AW19" s="180"/>
      <c r="AX19" s="180"/>
      <c r="AY19" s="180"/>
      <c r="AZ19" s="180"/>
      <c r="BA19" s="180"/>
      <c r="BB19" s="180"/>
      <c r="BC19" s="180"/>
      <c r="BD19" s="180"/>
      <c r="BE19" s="180"/>
      <c r="BF19" s="180"/>
      <c r="BG19" s="180"/>
      <c r="BH19" s="180"/>
      <c r="BI19" s="180"/>
      <c r="BJ19" s="180"/>
      <c r="BK19" s="180"/>
    </row>
    <row r="20" spans="1:63" ht="33.75" customHeight="1" thickBot="1">
      <c r="A20" s="172"/>
      <c r="B20" s="191" t="s">
        <v>371</v>
      </c>
      <c r="C20" s="192" t="s">
        <v>381</v>
      </c>
      <c r="D20" s="175">
        <f>D21+D25</f>
        <v>0</v>
      </c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P20" s="180"/>
      <c r="AQ20" s="180"/>
      <c r="AR20" s="180"/>
      <c r="AS20" s="180"/>
      <c r="AT20" s="180"/>
      <c r="AU20" s="180"/>
      <c r="AV20" s="180"/>
      <c r="AW20" s="180"/>
      <c r="AX20" s="180"/>
      <c r="AY20" s="180"/>
      <c r="AZ20" s="180"/>
      <c r="BA20" s="180"/>
      <c r="BB20" s="180"/>
      <c r="BC20" s="180"/>
      <c r="BD20" s="180"/>
      <c r="BE20" s="180"/>
      <c r="BF20" s="180"/>
      <c r="BG20" s="180"/>
      <c r="BH20" s="180"/>
      <c r="BI20" s="180"/>
      <c r="BJ20" s="180"/>
      <c r="BK20" s="180"/>
    </row>
    <row r="21" spans="1:63" ht="38.25" customHeight="1" thickBot="1">
      <c r="A21" s="172"/>
      <c r="B21" s="193" t="s">
        <v>372</v>
      </c>
      <c r="C21" s="194" t="s">
        <v>382</v>
      </c>
      <c r="D21" s="177">
        <f>D22</f>
        <v>-35286.75</v>
      </c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  <c r="AO21" s="180"/>
      <c r="AP21" s="180"/>
      <c r="AQ21" s="180"/>
      <c r="AR21" s="180"/>
      <c r="AS21" s="180"/>
      <c r="AT21" s="180"/>
      <c r="AU21" s="180"/>
      <c r="AV21" s="180"/>
      <c r="AW21" s="180"/>
      <c r="AX21" s="180"/>
      <c r="AY21" s="180"/>
      <c r="AZ21" s="180"/>
      <c r="BA21" s="180"/>
      <c r="BB21" s="180"/>
      <c r="BC21" s="180"/>
      <c r="BD21" s="180"/>
      <c r="BE21" s="180"/>
      <c r="BF21" s="180"/>
      <c r="BG21" s="180"/>
      <c r="BH21" s="180"/>
      <c r="BI21" s="180"/>
      <c r="BJ21" s="180"/>
      <c r="BK21" s="180"/>
    </row>
    <row r="22" spans="1:63" ht="38.25" customHeight="1" thickBot="1">
      <c r="A22" s="172"/>
      <c r="B22" s="193" t="s">
        <v>373</v>
      </c>
      <c r="C22" s="194" t="s">
        <v>383</v>
      </c>
      <c r="D22" s="177">
        <f>D23</f>
        <v>-35286.75</v>
      </c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0"/>
      <c r="BA22" s="180"/>
      <c r="BB22" s="180"/>
      <c r="BC22" s="180"/>
      <c r="BD22" s="180"/>
      <c r="BE22" s="180"/>
      <c r="BF22" s="180"/>
      <c r="BG22" s="180"/>
      <c r="BH22" s="180"/>
      <c r="BI22" s="180"/>
      <c r="BJ22" s="180"/>
      <c r="BK22" s="180"/>
    </row>
    <row r="23" spans="2:63" ht="23.25" customHeight="1" thickBot="1">
      <c r="B23" s="193" t="s">
        <v>374</v>
      </c>
      <c r="C23" s="194" t="s">
        <v>384</v>
      </c>
      <c r="D23" s="175">
        <f>D24</f>
        <v>-35286.75</v>
      </c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  <c r="AR23" s="180"/>
      <c r="AS23" s="180"/>
      <c r="AT23" s="180"/>
      <c r="AU23" s="180"/>
      <c r="AV23" s="180"/>
      <c r="AW23" s="180"/>
      <c r="AX23" s="180"/>
      <c r="AY23" s="180"/>
      <c r="AZ23" s="180"/>
      <c r="BA23" s="180"/>
      <c r="BB23" s="180"/>
      <c r="BC23" s="180"/>
      <c r="BD23" s="180"/>
      <c r="BE23" s="180"/>
      <c r="BF23" s="180"/>
      <c r="BG23" s="180"/>
      <c r="BH23" s="180"/>
      <c r="BI23" s="180"/>
      <c r="BJ23" s="180"/>
      <c r="BK23" s="180"/>
    </row>
    <row r="24" spans="2:4" ht="24" customHeight="1" thickBot="1">
      <c r="B24" s="195" t="s">
        <v>375</v>
      </c>
      <c r="C24" s="196" t="s">
        <v>385</v>
      </c>
      <c r="D24" s="181">
        <f>-'приложение 7'!F144</f>
        <v>-35286.75</v>
      </c>
    </row>
    <row r="25" spans="2:5" ht="21" customHeight="1" thickBot="1">
      <c r="B25" s="193" t="s">
        <v>370</v>
      </c>
      <c r="C25" s="194" t="s">
        <v>386</v>
      </c>
      <c r="D25" s="182">
        <f>D26</f>
        <v>35286.75</v>
      </c>
      <c r="E25" s="197"/>
    </row>
    <row r="26" spans="2:5" ht="24" customHeight="1" thickBot="1">
      <c r="B26" s="193" t="s">
        <v>376</v>
      </c>
      <c r="C26" s="194" t="s">
        <v>387</v>
      </c>
      <c r="D26" s="181">
        <f>D27</f>
        <v>35286.75</v>
      </c>
      <c r="E26" s="183"/>
    </row>
    <row r="27" spans="2:5" ht="28.5" customHeight="1" thickBot="1">
      <c r="B27" s="193" t="s">
        <v>377</v>
      </c>
      <c r="C27" s="194" t="s">
        <v>388</v>
      </c>
      <c r="D27" s="181">
        <f>D28</f>
        <v>35286.75</v>
      </c>
      <c r="E27" s="197"/>
    </row>
    <row r="28" spans="2:4" ht="20.25" customHeight="1" thickBot="1">
      <c r="B28" s="193" t="s">
        <v>378</v>
      </c>
      <c r="C28" s="194" t="s">
        <v>389</v>
      </c>
      <c r="D28" s="182">
        <f>'приложение 7'!F144</f>
        <v>35286.75</v>
      </c>
    </row>
    <row r="29" spans="2:4" ht="22.5" customHeight="1" thickBot="1">
      <c r="B29" s="191" t="s">
        <v>379</v>
      </c>
      <c r="C29" s="192" t="s">
        <v>390</v>
      </c>
      <c r="D29" s="181"/>
    </row>
    <row r="30" ht="18.75" customHeight="1"/>
    <row r="31" ht="11.25" customHeight="1">
      <c r="C31" s="200"/>
    </row>
    <row r="32" ht="0.75" customHeight="1"/>
    <row r="33" ht="14.25" customHeight="1"/>
  </sheetData>
  <sheetProtection/>
  <mergeCells count="4">
    <mergeCell ref="B1:D1"/>
    <mergeCell ref="B2:D2"/>
    <mergeCell ref="B5:D5"/>
    <mergeCell ref="B3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60" verticalDpi="36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Рудых Альбина Михайловна</dc:creator>
  <cp:keywords/>
  <dc:description/>
  <cp:lastModifiedBy>User</cp:lastModifiedBy>
  <cp:lastPrinted>2023-01-04T02:06:01Z</cp:lastPrinted>
  <dcterms:created xsi:type="dcterms:W3CDTF">2004-07-20T07:46:39Z</dcterms:created>
  <dcterms:modified xsi:type="dcterms:W3CDTF">2023-01-04T02:11:54Z</dcterms:modified>
  <cp:category/>
  <cp:version/>
  <cp:contentType/>
  <cp:contentStatus/>
</cp:coreProperties>
</file>